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mc:AlternateContent xmlns:mc="http://schemas.openxmlformats.org/markup-compatibility/2006">
    <mc:Choice Requires="x15">
      <x15ac:absPath xmlns:x15ac="http://schemas.microsoft.com/office/spreadsheetml/2010/11/ac" url="https://nysemail-my.sharepoint.com/personal/evan_frost_oasas_ny_gov/Documents/Downloads/"/>
    </mc:Choice>
  </mc:AlternateContent>
  <xr:revisionPtr revIDLastSave="0" documentId="8_{480D2957-3805-450F-908D-9BB0DD3062A5}" xr6:coauthVersionLast="47" xr6:coauthVersionMax="47" xr10:uidLastSave="{00000000-0000-0000-0000-000000000000}"/>
  <workbookProtection workbookAlgorithmName="SHA-512" workbookHashValue="dYGq43KIxm+9kBQLQC7NRYzEiy6Zxh8kS5YE849svebF3QBCeoiDQUId7A6koLS7KdiBuwIZRrHzTi3Dp8bDFw==" workbookSaltValue="bSUyRvDO0NWSs1r8bipHwQ==" workbookSpinCount="100000" lockStructure="1"/>
  <bookViews>
    <workbookView xWindow="3510" yWindow="3510" windowWidth="18900" windowHeight="11055" activeTab="1" xr2:uid="{00000000-000D-0000-FFFF-FFFF00000000}"/>
  </bookViews>
  <sheets>
    <sheet name="Instructions" sheetId="5" r:id="rId1"/>
    <sheet name="822 Upstate" sheetId="6" r:id="rId2"/>
    <sheet name="Off Site Upstate " sheetId="9" r:id="rId3"/>
    <sheet name="822 Downstate" sheetId="2" r:id="rId4"/>
    <sheet name="Off Site Downstate" sheetId="8" r:id="rId5"/>
  </sheets>
  <definedNames>
    <definedName name="_xlnm.Print_Area" localSheetId="0">Instructions!$A$1:$L$12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9" l="1"/>
  <c r="G27" i="9"/>
  <c r="G28" i="9"/>
  <c r="G29" i="9"/>
  <c r="G30" i="9"/>
  <c r="G23" i="8"/>
  <c r="G19" i="2"/>
  <c r="G20" i="2"/>
  <c r="G21" i="2"/>
  <c r="G22" i="2"/>
  <c r="G23" i="2"/>
  <c r="G24" i="2"/>
  <c r="G25" i="2"/>
  <c r="G26" i="2"/>
  <c r="G16" i="2"/>
  <c r="G17" i="2"/>
  <c r="G18" i="2"/>
  <c r="G7" i="9"/>
  <c r="G8" i="9"/>
  <c r="G9" i="9"/>
  <c r="G10" i="9"/>
  <c r="G11" i="9"/>
  <c r="G12" i="9"/>
  <c r="G13" i="9"/>
  <c r="G14" i="9"/>
  <c r="G15" i="9"/>
  <c r="G16" i="9"/>
  <c r="G17" i="9"/>
  <c r="G18" i="9"/>
  <c r="G19" i="9"/>
  <c r="G20" i="9"/>
  <c r="G21" i="9"/>
  <c r="G22" i="9"/>
  <c r="G23" i="9"/>
  <c r="G24" i="9"/>
  <c r="G25" i="9"/>
  <c r="J16" i="9"/>
  <c r="J15" i="9"/>
  <c r="G6" i="6"/>
  <c r="G7" i="6"/>
  <c r="G8" i="6"/>
  <c r="G9" i="6"/>
  <c r="G10" i="6"/>
  <c r="G11" i="6"/>
  <c r="G12" i="6"/>
  <c r="G13" i="6"/>
  <c r="G14" i="6"/>
  <c r="G15" i="6"/>
  <c r="G16" i="6"/>
  <c r="G17" i="6"/>
  <c r="G18" i="6"/>
  <c r="G19" i="6"/>
  <c r="G20" i="6"/>
  <c r="G21" i="6"/>
  <c r="G22" i="6"/>
  <c r="G23" i="6"/>
  <c r="G24" i="6"/>
  <c r="G25" i="6"/>
  <c r="G26" i="6"/>
  <c r="G27" i="6"/>
  <c r="G28" i="6"/>
  <c r="G29" i="6"/>
  <c r="G30" i="6"/>
  <c r="G52" i="9"/>
  <c r="G51" i="9"/>
  <c r="G50" i="9"/>
  <c r="G49" i="9"/>
  <c r="G48" i="9"/>
  <c r="G47" i="9"/>
  <c r="G46" i="9"/>
  <c r="G45" i="9"/>
  <c r="G44" i="9"/>
  <c r="G43" i="9"/>
  <c r="G42" i="9"/>
  <c r="G41" i="9"/>
  <c r="G40" i="9"/>
  <c r="G39" i="9"/>
  <c r="G38" i="9"/>
  <c r="G37" i="9"/>
  <c r="G36" i="9"/>
  <c r="G35" i="9"/>
  <c r="G34" i="9"/>
  <c r="G33" i="9"/>
  <c r="J30" i="9"/>
  <c r="J29" i="9"/>
  <c r="J12" i="9"/>
  <c r="J11" i="9"/>
  <c r="J10" i="9"/>
  <c r="J9" i="9"/>
  <c r="J8" i="9"/>
  <c r="J7" i="9"/>
  <c r="J6" i="9"/>
  <c r="G6" i="9"/>
  <c r="J5" i="9"/>
  <c r="G5" i="9"/>
  <c r="G49" i="8"/>
  <c r="G48" i="8"/>
  <c r="G47" i="8"/>
  <c r="G46" i="8"/>
  <c r="G45" i="8"/>
  <c r="G44" i="8"/>
  <c r="G43" i="8"/>
  <c r="G42" i="8"/>
  <c r="G41" i="8"/>
  <c r="G40" i="8"/>
  <c r="G39" i="8"/>
  <c r="G38" i="8"/>
  <c r="G37" i="8"/>
  <c r="G36" i="8"/>
  <c r="G35" i="8"/>
  <c r="G34" i="8"/>
  <c r="G33" i="8"/>
  <c r="G32" i="8"/>
  <c r="G31" i="8"/>
  <c r="G30" i="8"/>
  <c r="J27" i="8"/>
  <c r="G27" i="8"/>
  <c r="J26" i="8"/>
  <c r="G26" i="8"/>
  <c r="G25" i="8"/>
  <c r="G24" i="8"/>
  <c r="G22" i="8"/>
  <c r="G21" i="8"/>
  <c r="G20" i="8"/>
  <c r="G19" i="8"/>
  <c r="G18" i="8"/>
  <c r="G17" i="8"/>
  <c r="J16" i="8"/>
  <c r="G16" i="8"/>
  <c r="J15" i="8"/>
  <c r="G15" i="8"/>
  <c r="G14" i="8"/>
  <c r="G13" i="8"/>
  <c r="J12" i="8"/>
  <c r="G12" i="8"/>
  <c r="J11" i="8"/>
  <c r="G11" i="8"/>
  <c r="J10" i="8"/>
  <c r="G10" i="8"/>
  <c r="J9" i="8"/>
  <c r="G9" i="8"/>
  <c r="J8" i="8"/>
  <c r="G8" i="8"/>
  <c r="J7" i="8"/>
  <c r="G7" i="8"/>
  <c r="J6" i="8"/>
  <c r="G6" i="8"/>
  <c r="J5" i="8"/>
  <c r="G5" i="8"/>
  <c r="G5" i="6"/>
  <c r="G52" i="6"/>
  <c r="G51" i="6"/>
  <c r="G50" i="6"/>
  <c r="G49" i="6"/>
  <c r="G48" i="6"/>
  <c r="G47" i="6"/>
  <c r="G46" i="6"/>
  <c r="G45" i="6"/>
  <c r="G44" i="6"/>
  <c r="G43" i="6"/>
  <c r="G42" i="6"/>
  <c r="G41" i="6"/>
  <c r="G40" i="6"/>
  <c r="G39" i="6"/>
  <c r="G38" i="6"/>
  <c r="G37" i="6"/>
  <c r="G36" i="6"/>
  <c r="G35" i="6"/>
  <c r="G34" i="6"/>
  <c r="G33" i="6"/>
  <c r="J30" i="6"/>
  <c r="J29" i="6"/>
  <c r="J16" i="6"/>
  <c r="J15" i="6"/>
  <c r="J12" i="6"/>
  <c r="J11" i="6"/>
  <c r="J10" i="6"/>
  <c r="J9" i="6"/>
  <c r="J8" i="6"/>
  <c r="J7" i="6"/>
  <c r="J6" i="6"/>
  <c r="J5" i="6"/>
  <c r="G31" i="9" l="1"/>
  <c r="M5" i="9" s="1"/>
  <c r="J31" i="9"/>
  <c r="M6" i="9" s="1"/>
  <c r="G53" i="9"/>
  <c r="G50" i="8"/>
  <c r="G28" i="8"/>
  <c r="J28" i="8"/>
  <c r="J31" i="6"/>
  <c r="G31" i="6"/>
  <c r="G53" i="6"/>
  <c r="M5" i="8" l="1"/>
  <c r="M6" i="8"/>
  <c r="M7" i="9"/>
  <c r="M6" i="6"/>
  <c r="M5" i="6"/>
  <c r="G14" i="2"/>
  <c r="M7" i="8" l="1"/>
  <c r="M7" i="6"/>
  <c r="H5" i="5" l="1"/>
  <c r="H4" i="5"/>
  <c r="E8" i="5" s="1"/>
  <c r="K5" i="5"/>
  <c r="E9" i="5" s="1"/>
  <c r="E10" i="5" l="1"/>
  <c r="J30" i="2"/>
  <c r="J29" i="2"/>
  <c r="J16" i="2"/>
  <c r="J15" i="2"/>
  <c r="J12" i="2"/>
  <c r="J11" i="2"/>
  <c r="J10" i="2"/>
  <c r="J9" i="2"/>
  <c r="J8" i="2"/>
  <c r="J7" i="2"/>
  <c r="J6" i="2"/>
  <c r="J5" i="2"/>
  <c r="G38" i="2"/>
  <c r="G52" i="2" l="1"/>
  <c r="G51" i="2"/>
  <c r="G50" i="2"/>
  <c r="G49" i="2"/>
  <c r="G48" i="2"/>
  <c r="G47" i="2"/>
  <c r="G46" i="2"/>
  <c r="G45" i="2"/>
  <c r="G44" i="2"/>
  <c r="G43" i="2"/>
  <c r="G42" i="2"/>
  <c r="G41" i="2"/>
  <c r="G40" i="2"/>
  <c r="G39" i="2"/>
  <c r="G37" i="2"/>
  <c r="G36" i="2"/>
  <c r="G35" i="2"/>
  <c r="G34" i="2"/>
  <c r="G33" i="2"/>
  <c r="G30" i="2"/>
  <c r="G29" i="2"/>
  <c r="G28" i="2"/>
  <c r="G27" i="2"/>
  <c r="G15" i="2"/>
  <c r="G13" i="2"/>
  <c r="G12" i="2"/>
  <c r="G11" i="2"/>
  <c r="G10" i="2"/>
  <c r="G9" i="2"/>
  <c r="G8" i="2"/>
  <c r="G7" i="2"/>
  <c r="G6" i="2"/>
  <c r="G5" i="2"/>
  <c r="G31" i="2" l="1"/>
  <c r="J31" i="2"/>
  <c r="M6" i="2" s="1"/>
  <c r="G53" i="2"/>
  <c r="M5" i="2" l="1"/>
  <c r="M7" i="2" s="1"/>
</calcChain>
</file>

<file path=xl/sharedStrings.xml><?xml version="1.0" encoding="utf-8"?>
<sst xmlns="http://schemas.openxmlformats.org/spreadsheetml/2006/main" count="427" uniqueCount="88">
  <si>
    <t>HCPCS/CPT Code</t>
  </si>
  <si>
    <t>OASAS Service Category</t>
  </si>
  <si>
    <t>APG WEIGHT</t>
  </si>
  <si>
    <t>APG Base Weight</t>
  </si>
  <si>
    <t>Estimated Reimbursement Amount</t>
  </si>
  <si>
    <t>Individual Therapy - Brief</t>
  </si>
  <si>
    <t>Individual Therapy - Normative</t>
  </si>
  <si>
    <t>Group Therapy</t>
  </si>
  <si>
    <t>Assessment - Normative</t>
  </si>
  <si>
    <t>Assessment - Extended</t>
  </si>
  <si>
    <t>Assessment - Brief</t>
  </si>
  <si>
    <t>Screening</t>
  </si>
  <si>
    <t>Addiction Medication Induction/Withdrawal Mgmt</t>
  </si>
  <si>
    <t>Complex Care Coordination</t>
  </si>
  <si>
    <t>Intensive Outpatient Services (IOS)</t>
  </si>
  <si>
    <t>Outpatient Rehabilitation - Half Day</t>
  </si>
  <si>
    <t>Outpatient Rehabilitation - Full Day</t>
  </si>
  <si>
    <t>Smoking Cessation Treatment</t>
  </si>
  <si>
    <t>Physical Health - Opioid Dependence</t>
  </si>
  <si>
    <t>Physical Health - Cocaine Dependence</t>
  </si>
  <si>
    <t>Physical Health - Alcohol Dependence</t>
  </si>
  <si>
    <t>Physical Health - Other CD</t>
  </si>
  <si>
    <t>Physical Exam - Opioid Dependence</t>
  </si>
  <si>
    <t>Physical Exam - Cocaine Dependence</t>
  </si>
  <si>
    <t>Physical Exam - Alcohol Dependence</t>
  </si>
  <si>
    <t>Physical Exam - Other CD</t>
  </si>
  <si>
    <t>G0396/90832</t>
  </si>
  <si>
    <t>G0397/90834</t>
  </si>
  <si>
    <t>H0002/90791</t>
  </si>
  <si>
    <t>99201-99205
99212-99215</t>
  </si>
  <si>
    <t>99382-99387
99392-99397</t>
  </si>
  <si>
    <t>T1006 / 90846</t>
  </si>
  <si>
    <t>H0005 / 90853</t>
  </si>
  <si>
    <t>H0033</t>
  </si>
  <si>
    <t>H0020</t>
  </si>
  <si>
    <t>H0001</t>
  </si>
  <si>
    <t>T1023</t>
  </si>
  <si>
    <t>H0049</t>
  </si>
  <si>
    <t>H0014</t>
  </si>
  <si>
    <t>H0038</t>
  </si>
  <si>
    <t xml:space="preserve">S9480 </t>
  </si>
  <si>
    <t>H2001</t>
  </si>
  <si>
    <t>H2036</t>
  </si>
  <si>
    <t>H0050</t>
  </si>
  <si>
    <t>Brief Intervention</t>
  </si>
  <si>
    <t xml:space="preserve"> H0004 </t>
  </si>
  <si>
    <t xml:space="preserve">Brief Treatment </t>
  </si>
  <si>
    <t>Group Therapy - Adolescent Family Group</t>
  </si>
  <si>
    <t>APG Number</t>
  </si>
  <si>
    <t>Med Mgt &amp; Monit-Routine/Complex - Cocaine use disorder</t>
  </si>
  <si>
    <t>Med Mgt &amp; Monit-Routine/Complex - Opioid use disorder</t>
  </si>
  <si>
    <t>Med Mgt &amp; Monit-Routine/Complex - Alcohol use disorder</t>
  </si>
  <si>
    <t>Med Mgt &amp; Monit-Routine/Complex - other use disorder</t>
  </si>
  <si>
    <t>#of 10% discounted services</t>
  </si>
  <si>
    <t xml:space="preserve"> Service Volume</t>
  </si>
  <si>
    <t>TOTAL ESTIMATED REIMBURSEMENT AMOUNTS:</t>
  </si>
  <si>
    <t>TOTAL FOR ALL SERVICES:</t>
  </si>
  <si>
    <t>Psychiatric Assessment Brief - Opioid Dependence</t>
  </si>
  <si>
    <t>Psychiatric Assessment Brief - Cocaine Dependence</t>
  </si>
  <si>
    <t>Psychiatric Assessment Brief - Alcohol Dependence</t>
  </si>
  <si>
    <t>Psychiatric Assessment Brief - Other CD</t>
  </si>
  <si>
    <t>Psychiatric Assessment Normative - Opioid Dependence</t>
  </si>
  <si>
    <t>Psychiatric Assessment Normative - Cocaine Dependence</t>
  </si>
  <si>
    <t>Psychiatric Assessment Normative - Alcohol Dependence</t>
  </si>
  <si>
    <t>Psychiatric Assessment Normative - Other CD</t>
  </si>
  <si>
    <t>For the following services the weight given is a base amount.  Actual reimbursement rate will vary dependent  on the complexity of service provided.  Range 99201-99205/99382-99387 is for new patients, 99211-9921/99392-99397 is for existing patients</t>
  </si>
  <si>
    <t>Total 1st Visit Amount:</t>
  </si>
  <si>
    <t>Total Discounted Amount:</t>
  </si>
  <si>
    <r>
      <t>As you can see by the example above, the calculator contains pre-filled information about the Service Category, APG number and weight,and the APG Base Rate for the region.  There are two columns where the Provider inputs information regarding the number of services provided.  By inputting information into these two columns a provider can get an estimate of the amount of reimbursement for the given time period.
"</t>
    </r>
    <r>
      <rPr>
        <b/>
        <sz val="12"/>
        <color theme="1"/>
        <rFont val="Arial"/>
        <family val="2"/>
      </rPr>
      <t>Service Volume</t>
    </r>
    <r>
      <rPr>
        <sz val="12"/>
        <color theme="1"/>
        <rFont val="Arial"/>
        <family val="2"/>
      </rPr>
      <t>" is the number of that particular service, e.g. "individual therapy", being provided within a the period of time used for the estimate, e.g. weekly, monthly, yearly.  "</t>
    </r>
    <r>
      <rPr>
        <b/>
        <sz val="12"/>
        <color theme="1"/>
        <rFont val="Arial"/>
        <family val="2"/>
      </rPr>
      <t>#of 10% discounted service"</t>
    </r>
    <r>
      <rPr>
        <sz val="12"/>
        <color theme="1"/>
        <rFont val="Arial"/>
        <family val="2"/>
      </rPr>
      <t xml:space="preserve">, is the number of second, third, etc. services e.g. "group therapy" given during the same service date, that are discounted by 10%.
For example if a Provider had 10 Individual Therapy Sessions in a week, if they put 10 in the Service Volume box, and estimate of revenue would be generated.  If during that same week, the Provider had 5 Group Therapy services provided on the same visit date as the individual sessions, they would enter 5 into the # of 10% discounted services box.   Try it by placing "10" and "5" in the appropriate box(s) above.
Once the Provider enters the service volume for all treatment services rendered for their specified time period, a final estimate will be generated as indicated:
</t>
    </r>
  </si>
  <si>
    <t>The Part 822 Calculator is intended to assist Providers in estimating revenue generated from Medicaid Billing.  At the bottom of this workbook there are tabs for each type of Part 822 Service and the Region represented, i.e. Upstate, Downstate.  Select the appropriate tab for the appropriate service.  Please note this calculator is for "Freestanding" Programs.  There is a different calculator for "Hospital-Based" programs.
Each worksheet (tab) contains the following columns:</t>
  </si>
  <si>
    <t>Medication Admin &amp; Observation - Oral Medication 1st Visit of the week with KP modifier</t>
  </si>
  <si>
    <t>Medication  Admin &amp; Observation - Oral Medication - Additional Visits During the Week</t>
  </si>
  <si>
    <t>Medication  Admin &amp; Observ--Methadone
1st Visit of the Week with KP modifier</t>
  </si>
  <si>
    <t>Medication  Admin &amp; Observ--Methadone
Additional Visits During the Week</t>
  </si>
  <si>
    <t>Family without patient</t>
  </si>
  <si>
    <t>Family/Collateral Therapy with patient</t>
  </si>
  <si>
    <t>Revenue Calculator Part 822 Free Standing Rehab-Downstate</t>
  </si>
  <si>
    <t>APG Base Rate</t>
  </si>
  <si>
    <t>Peer Advocate Services</t>
  </si>
  <si>
    <t>H2011</t>
  </si>
  <si>
    <t>S9485</t>
  </si>
  <si>
    <t xml:space="preserve">Crisis Intervention Service </t>
  </si>
  <si>
    <t>Crisis Intervention Service Extended</t>
  </si>
  <si>
    <t>Revenue Calculator Part 822 Free Standing Clinic/Rehab-Downstate-OFFSITE SERVICES</t>
  </si>
  <si>
    <t>Provider's will need to be mindful of the guidelines for  10% discounting.
Please send questions regarding the Revenue Calculator to the PICM Mailbox at PICM@oasas.ny.gov</t>
  </si>
  <si>
    <r>
      <t xml:space="preserve">INSTRUCTIONS PART 822 REVENUE CALCULATOR FOR FREESTANDING PROGRAMS
</t>
    </r>
    <r>
      <rPr>
        <b/>
        <sz val="12"/>
        <color rgb="FFFF0000"/>
        <rFont val="Arial"/>
        <family val="2"/>
      </rPr>
      <t>EFFECTIVE JANUARY 1, 2024</t>
    </r>
  </si>
  <si>
    <t>Revenue Calculator Part 822 Free Standing Programs- Upstate</t>
  </si>
  <si>
    <t>Revenue Calculator Part 822 Free Standing Upstate-OFFSITE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</si>
</sst>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1" x14ac:knownFonts="1">
    <font>
      <sz val="11"/>
      <color theme="1"/>
      <name val="Calibri"/>
      <family val="2"/>
      <scheme val="minor"/>
    </font>
    <font>
      <b/>
      <sz val="11"/>
      <color theme="1"/>
      <name val="Calibri"/>
      <family val="2"/>
      <scheme val="minor"/>
    </font>
    <font>
      <b/>
      <u/>
      <sz val="14"/>
      <color theme="1"/>
      <name val="Calibri"/>
      <family val="2"/>
      <scheme val="minor"/>
    </font>
    <font>
      <u/>
      <sz val="14"/>
      <color theme="1"/>
      <name val="Calibri"/>
      <family val="2"/>
      <scheme val="minor"/>
    </font>
    <font>
      <sz val="12"/>
      <color theme="1"/>
      <name val="Arial"/>
      <family val="2"/>
    </font>
    <font>
      <b/>
      <sz val="12"/>
      <color theme="1"/>
      <name val="Arial"/>
      <family val="2"/>
    </font>
    <font>
      <b/>
      <sz val="14"/>
      <color rgb="FFFF0000"/>
      <name val="Calibri"/>
      <family val="2"/>
      <scheme val="minor"/>
    </font>
    <font>
      <sz val="14"/>
      <color rgb="FFFF0000"/>
      <name val="Calibri"/>
      <family val="2"/>
      <scheme val="minor"/>
    </font>
    <font>
      <sz val="16"/>
      <color rgb="FFFF0000"/>
      <name val="Calibri"/>
      <family val="2"/>
      <scheme val="minor"/>
    </font>
    <font>
      <b/>
      <u/>
      <sz val="16"/>
      <color rgb="FFFF0000"/>
      <name val="Arial"/>
      <family val="2"/>
    </font>
    <font>
      <b/>
      <sz val="12"/>
      <color rgb="FFFF0000"/>
      <name val="Arial"/>
      <family val="2"/>
    </font>
  </fonts>
  <fills count="3">
    <fill>
      <patternFill patternType="none"/>
    </fill>
    <fill>
      <patternFill patternType="gray125"/>
    </fill>
    <fill>
      <patternFill patternType="solid">
        <fgColor theme="1"/>
        <bgColor indexed="64"/>
      </patternFill>
    </fill>
  </fills>
  <borders count="36">
    <border>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top style="thick">
        <color auto="1"/>
      </top>
      <bottom style="thin">
        <color auto="1"/>
      </bottom>
      <diagonal/>
    </border>
    <border>
      <left style="thick">
        <color auto="1"/>
      </left>
      <right/>
      <top style="thin">
        <color auto="1"/>
      </top>
      <bottom style="thick">
        <color auto="1"/>
      </bottom>
      <diagonal/>
    </border>
    <border>
      <left/>
      <right/>
      <top style="thick">
        <color auto="1"/>
      </top>
      <bottom style="thin">
        <color auto="1"/>
      </bottom>
      <diagonal/>
    </border>
    <border>
      <left/>
      <right/>
      <top style="thin">
        <color auto="1"/>
      </top>
      <bottom style="thick">
        <color auto="1"/>
      </bottom>
      <diagonal/>
    </border>
    <border>
      <left style="thin">
        <color auto="1"/>
      </left>
      <right style="thick">
        <color auto="1"/>
      </right>
      <top/>
      <bottom style="thick">
        <color auto="1"/>
      </bottom>
      <diagonal/>
    </border>
    <border>
      <left style="thin">
        <color auto="1"/>
      </left>
      <right style="thin">
        <color auto="1"/>
      </right>
      <top style="thick">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ck">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bottom/>
      <diagonal/>
    </border>
    <border>
      <left style="thick">
        <color auto="1"/>
      </left>
      <right/>
      <top/>
      <bottom/>
      <diagonal/>
    </border>
  </borders>
  <cellStyleXfs count="1">
    <xf numFmtId="0" fontId="0" fillId="0" borderId="0"/>
  </cellStyleXfs>
  <cellXfs count="119">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Border="1"/>
    <xf numFmtId="0" fontId="0" fillId="0" borderId="2" xfId="0" applyBorder="1"/>
    <xf numFmtId="0" fontId="0" fillId="0" borderId="5" xfId="0" applyBorder="1"/>
    <xf numFmtId="0" fontId="1" fillId="0" borderId="6" xfId="0" applyFont="1" applyBorder="1" applyAlignment="1">
      <alignment horizontal="right" wrapText="1"/>
    </xf>
    <xf numFmtId="0" fontId="0" fillId="0" borderId="5" xfId="0" applyBorder="1" applyAlignment="1">
      <alignment horizontal="center"/>
    </xf>
    <xf numFmtId="0" fontId="0" fillId="0" borderId="6" xfId="0" applyBorder="1"/>
    <xf numFmtId="8" fontId="0" fillId="0" borderId="3" xfId="0" applyNumberFormat="1" applyBorder="1"/>
    <xf numFmtId="8" fontId="0" fillId="0" borderId="4" xfId="0" applyNumberFormat="1" applyBorder="1"/>
    <xf numFmtId="0" fontId="1" fillId="0" borderId="1" xfId="0" applyFont="1" applyBorder="1" applyAlignment="1">
      <alignment horizontal="right" wrapText="1"/>
    </xf>
    <xf numFmtId="0" fontId="0" fillId="0" borderId="7" xfId="0" applyBorder="1"/>
    <xf numFmtId="0" fontId="0" fillId="0" borderId="8" xfId="0" applyBorder="1" applyAlignment="1">
      <alignment horizontal="center" vertical="center" wrapText="1"/>
    </xf>
    <xf numFmtId="0" fontId="0" fillId="0" borderId="8" xfId="0" applyBorder="1" applyAlignment="1">
      <alignment wrapText="1"/>
    </xf>
    <xf numFmtId="0" fontId="0" fillId="0" borderId="8" xfId="0" applyBorder="1" applyAlignment="1">
      <alignment horizontal="center"/>
    </xf>
    <xf numFmtId="8" fontId="0" fillId="0" borderId="8" xfId="0" applyNumberFormat="1" applyBorder="1"/>
    <xf numFmtId="8" fontId="1" fillId="0" borderId="9" xfId="0" applyNumberFormat="1" applyFont="1" applyBorder="1" applyAlignment="1">
      <alignment horizontal="center" vertical="center" wrapText="1"/>
    </xf>
    <xf numFmtId="0" fontId="0" fillId="0" borderId="10" xfId="0" applyBorder="1"/>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Border="1" applyAlignment="1">
      <alignment horizontal="center"/>
    </xf>
    <xf numFmtId="8" fontId="0" fillId="0" borderId="11" xfId="0" applyNumberFormat="1" applyBorder="1"/>
    <xf numFmtId="8" fontId="1" fillId="0" borderId="12"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wrapText="1"/>
    </xf>
    <xf numFmtId="0" fontId="0" fillId="0" borderId="13" xfId="0" applyBorder="1"/>
    <xf numFmtId="0" fontId="0" fillId="0" borderId="14" xfId="0" applyBorder="1" applyAlignment="1">
      <alignment horizontal="center" vertical="center" wrapText="1"/>
    </xf>
    <xf numFmtId="0" fontId="0" fillId="0" borderId="14" xfId="0" applyBorder="1" applyAlignment="1">
      <alignment wrapText="1"/>
    </xf>
    <xf numFmtId="0" fontId="0" fillId="0" borderId="14" xfId="0" applyBorder="1" applyAlignment="1">
      <alignment horizontal="center"/>
    </xf>
    <xf numFmtId="8" fontId="0" fillId="0" borderId="14" xfId="0" applyNumberFormat="1" applyBorder="1"/>
    <xf numFmtId="8" fontId="1" fillId="0" borderId="15" xfId="0" applyNumberFormat="1" applyFont="1" applyBorder="1" applyAlignment="1">
      <alignment horizontal="center" vertical="center" wrapText="1"/>
    </xf>
    <xf numFmtId="8" fontId="0" fillId="0" borderId="9" xfId="0" applyNumberFormat="1" applyBorder="1"/>
    <xf numFmtId="8" fontId="0" fillId="0" borderId="12" xfId="0" applyNumberFormat="1" applyBorder="1"/>
    <xf numFmtId="8" fontId="0" fillId="0" borderId="15" xfId="0" applyNumberFormat="1" applyBorder="1"/>
    <xf numFmtId="0" fontId="1" fillId="0" borderId="7" xfId="0" applyFont="1" applyBorder="1"/>
    <xf numFmtId="0" fontId="1" fillId="0" borderId="13" xfId="0" applyFont="1" applyBorder="1"/>
    <xf numFmtId="0" fontId="1" fillId="0" borderId="16" xfId="0" applyFont="1" applyBorder="1"/>
    <xf numFmtId="8" fontId="0" fillId="0" borderId="17" xfId="0" applyNumberFormat="1" applyBorder="1"/>
    <xf numFmtId="0" fontId="4" fillId="0" borderId="0" xfId="0" applyFont="1"/>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0" xfId="0" applyFont="1" applyBorder="1"/>
    <xf numFmtId="0" fontId="4" fillId="0" borderId="16" xfId="0" applyFont="1" applyBorder="1" applyAlignment="1">
      <alignment horizontal="center"/>
    </xf>
    <xf numFmtId="0" fontId="4" fillId="0" borderId="18" xfId="0" applyFont="1" applyBorder="1" applyAlignment="1">
      <alignment horizontal="center" wrapText="1"/>
    </xf>
    <xf numFmtId="0" fontId="4" fillId="0" borderId="18" xfId="0" applyFont="1" applyBorder="1" applyAlignment="1">
      <alignment horizontal="left" wrapText="1"/>
    </xf>
    <xf numFmtId="0" fontId="4" fillId="0" borderId="18" xfId="0" applyFont="1" applyBorder="1" applyAlignment="1">
      <alignment horizontal="center"/>
    </xf>
    <xf numFmtId="8" fontId="4" fillId="0" borderId="18" xfId="0" applyNumberFormat="1" applyFont="1" applyBorder="1" applyAlignment="1">
      <alignment horizontal="right"/>
    </xf>
    <xf numFmtId="0" fontId="5" fillId="0" borderId="18" xfId="0" applyFont="1" applyBorder="1" applyAlignment="1">
      <alignment horizontal="left" wrapText="1"/>
    </xf>
    <xf numFmtId="8" fontId="5" fillId="0" borderId="17" xfId="0" applyNumberFormat="1" applyFont="1" applyBorder="1" applyAlignment="1">
      <alignment horizontal="right" wrapText="1"/>
    </xf>
    <xf numFmtId="0" fontId="4" fillId="0" borderId="16" xfId="0" applyFont="1" applyBorder="1"/>
    <xf numFmtId="8" fontId="4" fillId="0" borderId="17" xfId="0" applyNumberFormat="1" applyFont="1" applyBorder="1"/>
    <xf numFmtId="0" fontId="4" fillId="0" borderId="18" xfId="0" applyFont="1" applyBorder="1" applyAlignment="1">
      <alignment wrapText="1"/>
    </xf>
    <xf numFmtId="0" fontId="4" fillId="0" borderId="18" xfId="0" applyFont="1" applyBorder="1"/>
    <xf numFmtId="8" fontId="4" fillId="0" borderId="9" xfId="0" applyNumberFormat="1" applyFont="1" applyBorder="1"/>
    <xf numFmtId="8" fontId="4" fillId="0" borderId="15" xfId="0" applyNumberFormat="1" applyFont="1" applyBorder="1"/>
    <xf numFmtId="8" fontId="4" fillId="0" borderId="23" xfId="0" applyNumberFormat="1" applyFont="1" applyBorder="1"/>
    <xf numFmtId="0" fontId="4" fillId="0" borderId="0" xfId="0" applyFont="1" applyAlignment="1">
      <alignment horizontal="left" vertical="top" wrapText="1"/>
    </xf>
    <xf numFmtId="0" fontId="0" fillId="2" borderId="10" xfId="0" applyFill="1" applyBorder="1"/>
    <xf numFmtId="8" fontId="0" fillId="2" borderId="12" xfId="0" applyNumberFormat="1" applyFill="1" applyBorder="1"/>
    <xf numFmtId="0" fontId="1" fillId="0" borderId="0" xfId="0" applyFont="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wrapText="1"/>
    </xf>
    <xf numFmtId="0" fontId="1" fillId="0" borderId="11" xfId="0" applyFont="1" applyBorder="1" applyAlignment="1">
      <alignment horizontal="center" wrapText="1"/>
    </xf>
    <xf numFmtId="0" fontId="0" fillId="0" borderId="11" xfId="0" applyFill="1" applyBorder="1" applyAlignment="1">
      <alignment horizontal="center"/>
    </xf>
    <xf numFmtId="0" fontId="1" fillId="0" borderId="24" xfId="0" applyFont="1" applyBorder="1" applyAlignment="1">
      <alignment horizontal="center" wrapText="1"/>
    </xf>
    <xf numFmtId="0" fontId="1" fillId="0" borderId="25" xfId="0" applyFont="1" applyBorder="1" applyAlignment="1">
      <alignment horizontal="center" wrapText="1"/>
    </xf>
    <xf numFmtId="8" fontId="0" fillId="0" borderId="26" xfId="0" applyNumberFormat="1" applyBorder="1"/>
    <xf numFmtId="0" fontId="1" fillId="0" borderId="26" xfId="0" applyFont="1" applyBorder="1" applyAlignment="1">
      <alignment horizontal="center"/>
    </xf>
    <xf numFmtId="8" fontId="0" fillId="0" borderId="25" xfId="0" applyNumberFormat="1" applyBorder="1"/>
    <xf numFmtId="0" fontId="1" fillId="0" borderId="14" xfId="0" applyFont="1" applyBorder="1" applyAlignment="1">
      <alignment horizontal="center" wrapText="1"/>
    </xf>
    <xf numFmtId="8" fontId="0" fillId="0" borderId="5" xfId="0" applyNumberFormat="1" applyBorder="1"/>
    <xf numFmtId="0" fontId="0" fillId="0" borderId="25" xfId="0" applyBorder="1" applyAlignment="1">
      <alignment horizontal="center"/>
    </xf>
    <xf numFmtId="0" fontId="0" fillId="0" borderId="11" xfId="0" applyFill="1" applyBorder="1" applyAlignment="1">
      <alignment wrapText="1"/>
    </xf>
    <xf numFmtId="8" fontId="1" fillId="0" borderId="9" xfId="0" applyNumberFormat="1" applyFont="1" applyBorder="1" applyAlignment="1" applyProtection="1">
      <alignment horizontal="center" vertical="center" wrapText="1"/>
      <protection locked="0" hidden="1"/>
    </xf>
    <xf numFmtId="8" fontId="1" fillId="0" borderId="12" xfId="0" applyNumberFormat="1" applyFont="1" applyBorder="1" applyAlignment="1" applyProtection="1">
      <alignment horizontal="center" vertical="center" wrapText="1"/>
      <protection locked="0" hidden="1"/>
    </xf>
    <xf numFmtId="0" fontId="0" fillId="0" borderId="11" xfId="0" applyBorder="1"/>
    <xf numFmtId="0" fontId="0" fillId="0" borderId="27" xfId="0" applyBorder="1" applyAlignment="1">
      <alignment horizontal="center"/>
    </xf>
    <xf numFmtId="0" fontId="0" fillId="0" borderId="28" xfId="0" applyBorder="1" applyAlignment="1">
      <alignment horizontal="center"/>
    </xf>
    <xf numFmtId="0" fontId="0" fillId="0" borderId="28" xfId="0" applyFill="1" applyBorder="1" applyAlignment="1">
      <alignment horizontal="center"/>
    </xf>
    <xf numFmtId="0" fontId="0" fillId="0" borderId="29" xfId="0" applyBorder="1" applyAlignment="1">
      <alignment horizontal="center"/>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0" fillId="0" borderId="25" xfId="0" applyBorder="1" applyAlignment="1">
      <alignment horizontal="center" vertical="center" wrapText="1"/>
    </xf>
    <xf numFmtId="0" fontId="0" fillId="0" borderId="25" xfId="0" applyBorder="1" applyAlignment="1">
      <alignment wrapText="1"/>
    </xf>
    <xf numFmtId="8" fontId="1" fillId="0" borderId="33" xfId="0" applyNumberFormat="1" applyFont="1" applyBorder="1" applyAlignment="1">
      <alignment horizontal="center" vertical="center" wrapText="1"/>
    </xf>
    <xf numFmtId="0" fontId="1" fillId="0" borderId="2" xfId="0" applyFont="1" applyBorder="1" applyAlignment="1">
      <alignment horizontal="center" vertical="center" wrapText="1"/>
    </xf>
    <xf numFmtId="8" fontId="0" fillId="0" borderId="24" xfId="0" applyNumberFormat="1" applyBorder="1"/>
    <xf numFmtId="8" fontId="0" fillId="0" borderId="34" xfId="0" applyNumberFormat="1" applyBorder="1"/>
    <xf numFmtId="0" fontId="0" fillId="0" borderId="0" xfId="0" applyFill="1" applyBorder="1"/>
    <xf numFmtId="8" fontId="0" fillId="0" borderId="0" xfId="0" applyNumberFormat="1" applyFill="1" applyBorder="1"/>
    <xf numFmtId="8" fontId="0" fillId="0" borderId="0" xfId="0" applyNumberFormat="1" applyBorder="1"/>
    <xf numFmtId="0" fontId="0" fillId="0" borderId="35" xfId="0" applyBorder="1"/>
    <xf numFmtId="0" fontId="5" fillId="0" borderId="0" xfId="0" applyFont="1" applyAlignment="1">
      <alignment horizontal="center" wrapText="1"/>
    </xf>
    <xf numFmtId="0" fontId="4" fillId="0" borderId="0" xfId="0" applyFont="1" applyAlignment="1">
      <alignment horizontal="left" vertical="top" wrapText="1"/>
    </xf>
    <xf numFmtId="0" fontId="4" fillId="0" borderId="0" xfId="0" applyFont="1" applyAlignment="1"/>
    <xf numFmtId="0" fontId="0" fillId="0" borderId="0" xfId="0" applyAlignment="1"/>
    <xf numFmtId="0" fontId="5" fillId="0" borderId="19" xfId="0" applyFont="1" applyBorder="1" applyAlignment="1"/>
    <xf numFmtId="0" fontId="4" fillId="0" borderId="21" xfId="0" applyFont="1" applyBorder="1" applyAlignment="1"/>
    <xf numFmtId="0" fontId="5" fillId="0" borderId="20" xfId="0" applyFont="1" applyBorder="1" applyAlignment="1"/>
    <xf numFmtId="0" fontId="4" fillId="0" borderId="22" xfId="0" applyFont="1" applyBorder="1" applyAlignment="1"/>
    <xf numFmtId="0" fontId="5" fillId="0" borderId="6" xfId="0" applyFont="1" applyBorder="1" applyAlignment="1">
      <alignment horizontal="right"/>
    </xf>
    <xf numFmtId="0" fontId="4" fillId="0" borderId="5" xfId="0" applyFont="1" applyBorder="1" applyAlignment="1">
      <alignment horizontal="right"/>
    </xf>
    <xf numFmtId="0" fontId="9"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7" fillId="0" borderId="0" xfId="0" applyFont="1" applyAlignment="1"/>
    <xf numFmtId="0" fontId="1" fillId="0" borderId="0" xfId="0" applyFont="1" applyAlignment="1">
      <alignment vertical="center" wrapText="1"/>
    </xf>
    <xf numFmtId="0" fontId="1" fillId="0" borderId="0" xfId="0" applyFont="1" applyBorder="1" applyAlignment="1">
      <alignment horizontal="right"/>
    </xf>
    <xf numFmtId="0" fontId="1" fillId="0" borderId="2" xfId="0" applyFont="1" applyBorder="1" applyAlignment="1">
      <alignment vertical="center" wrapText="1"/>
    </xf>
    <xf numFmtId="0" fontId="1" fillId="0" borderId="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3"/>
  <sheetViews>
    <sheetView zoomScale="80" zoomScaleNormal="80" zoomScaleSheetLayoutView="80" zoomScalePageLayoutView="80" workbookViewId="0">
      <selection activeCell="W6" sqref="W6"/>
    </sheetView>
  </sheetViews>
  <sheetFormatPr defaultColWidth="8.85546875" defaultRowHeight="15" x14ac:dyDescent="0.25"/>
  <cols>
    <col min="2" max="2" width="10.42578125" customWidth="1"/>
    <col min="3" max="3" width="23.28515625" customWidth="1"/>
    <col min="4" max="4" width="11" customWidth="1"/>
    <col min="5" max="5" width="11.140625" customWidth="1"/>
    <col min="6" max="6" width="10.28515625" bestFit="1" customWidth="1"/>
    <col min="7" max="7" width="10.28515625" customWidth="1"/>
    <col min="8" max="8" width="20.42578125" customWidth="1"/>
    <col min="9" max="9" width="9.7109375" customWidth="1"/>
    <col min="10" max="10" width="11" customWidth="1"/>
    <col min="11" max="11" width="15" customWidth="1"/>
  </cols>
  <sheetData>
    <row r="1" spans="2:11" s="39" customFormat="1" ht="90.75" customHeight="1" x14ac:dyDescent="0.25">
      <c r="D1" s="99" t="s">
        <v>85</v>
      </c>
      <c r="E1" s="99"/>
      <c r="F1" s="99"/>
      <c r="G1" s="99"/>
      <c r="H1" s="99"/>
    </row>
    <row r="2" spans="2:11" s="39" customFormat="1" ht="94.5" customHeight="1" thickBot="1" x14ac:dyDescent="0.25">
      <c r="B2" s="100" t="s">
        <v>69</v>
      </c>
      <c r="C2" s="100"/>
      <c r="D2" s="100"/>
      <c r="E2" s="100"/>
      <c r="F2" s="100"/>
      <c r="G2" s="100"/>
      <c r="H2" s="100"/>
      <c r="I2" s="100"/>
      <c r="J2" s="100"/>
    </row>
    <row r="3" spans="2:11" s="39" customFormat="1" ht="64.5" thickTop="1" thickBot="1" x14ac:dyDescent="0.25">
      <c r="B3" s="40" t="s">
        <v>48</v>
      </c>
      <c r="C3" s="41" t="s">
        <v>0</v>
      </c>
      <c r="D3" s="41" t="s">
        <v>1</v>
      </c>
      <c r="E3" s="41" t="s">
        <v>2</v>
      </c>
      <c r="F3" s="41" t="s">
        <v>3</v>
      </c>
      <c r="G3" s="41" t="s">
        <v>54</v>
      </c>
      <c r="H3" s="42" t="s">
        <v>4</v>
      </c>
      <c r="I3" s="43"/>
      <c r="J3" s="40" t="s">
        <v>53</v>
      </c>
      <c r="K3" s="42" t="s">
        <v>4</v>
      </c>
    </row>
    <row r="4" spans="2:11" s="39" customFormat="1" ht="62.25" thickTop="1" thickBot="1" x14ac:dyDescent="0.3">
      <c r="B4" s="44">
        <v>316</v>
      </c>
      <c r="C4" s="45" t="s">
        <v>27</v>
      </c>
      <c r="D4" s="46" t="s">
        <v>6</v>
      </c>
      <c r="E4" s="47">
        <v>0.82750000000000001</v>
      </c>
      <c r="F4" s="48">
        <v>172.78</v>
      </c>
      <c r="G4" s="49"/>
      <c r="H4" s="50">
        <f>E4*F4*G4</f>
        <v>0</v>
      </c>
      <c r="I4" s="43"/>
      <c r="J4" s="51"/>
      <c r="K4" s="52">
        <v>0</v>
      </c>
    </row>
    <row r="5" spans="2:11" s="39" customFormat="1" ht="32.25" thickTop="1" thickBot="1" x14ac:dyDescent="0.3">
      <c r="B5" s="44">
        <v>318</v>
      </c>
      <c r="C5" s="45" t="s">
        <v>32</v>
      </c>
      <c r="D5" s="53" t="s">
        <v>7</v>
      </c>
      <c r="E5" s="47">
        <v>0.32069999999999999</v>
      </c>
      <c r="F5" s="48">
        <v>172.78</v>
      </c>
      <c r="G5" s="54"/>
      <c r="H5" s="50">
        <f>E5*F5*G5</f>
        <v>0</v>
      </c>
      <c r="J5" s="51"/>
      <c r="K5" s="52">
        <f t="shared" ref="K5" si="0">E5*F5*J5*0.9</f>
        <v>0</v>
      </c>
    </row>
    <row r="6" spans="2:11" s="39" customFormat="1" ht="261" customHeight="1" thickTop="1" x14ac:dyDescent="0.2">
      <c r="B6" s="100" t="s">
        <v>68</v>
      </c>
      <c r="C6" s="100"/>
      <c r="D6" s="100"/>
      <c r="E6" s="100"/>
      <c r="F6" s="100"/>
      <c r="G6" s="100"/>
      <c r="H6" s="100"/>
      <c r="I6" s="100"/>
      <c r="J6" s="100"/>
    </row>
    <row r="7" spans="2:11" s="39" customFormat="1" ht="15.75" thickBot="1" x14ac:dyDescent="0.25">
      <c r="G7" s="109"/>
      <c r="H7" s="110"/>
      <c r="I7" s="110"/>
      <c r="J7" s="110"/>
      <c r="K7" s="110"/>
    </row>
    <row r="8" spans="2:11" s="39" customFormat="1" ht="16.5" thickTop="1" x14ac:dyDescent="0.25">
      <c r="C8" s="103" t="s">
        <v>66</v>
      </c>
      <c r="D8" s="104"/>
      <c r="E8" s="55">
        <f>SUM(H4,H5)</f>
        <v>0</v>
      </c>
      <c r="G8" s="110"/>
      <c r="H8" s="110"/>
      <c r="I8" s="110"/>
      <c r="J8" s="110"/>
      <c r="K8" s="110"/>
    </row>
    <row r="9" spans="2:11" s="39" customFormat="1" ht="16.5" thickBot="1" x14ac:dyDescent="0.3">
      <c r="C9" s="105" t="s">
        <v>67</v>
      </c>
      <c r="D9" s="106"/>
      <c r="E9" s="56">
        <f>SUM(K4,K5)</f>
        <v>0</v>
      </c>
      <c r="G9" s="110"/>
      <c r="H9" s="110"/>
      <c r="I9" s="110"/>
      <c r="J9" s="110"/>
      <c r="K9" s="110"/>
    </row>
    <row r="10" spans="2:11" s="39" customFormat="1" ht="17.25" thickTop="1" thickBot="1" x14ac:dyDescent="0.3">
      <c r="C10" s="107" t="s">
        <v>56</v>
      </c>
      <c r="D10" s="108"/>
      <c r="E10" s="57">
        <f>SUM(E8:E9)</f>
        <v>0</v>
      </c>
    </row>
    <row r="11" spans="2:11" s="39" customFormat="1" ht="15.75" thickTop="1" x14ac:dyDescent="0.2">
      <c r="C11" s="101"/>
      <c r="D11" s="101"/>
    </row>
    <row r="12" spans="2:11" s="39" customFormat="1" ht="63.75" customHeight="1" x14ac:dyDescent="0.2">
      <c r="B12" s="100" t="s">
        <v>84</v>
      </c>
      <c r="C12" s="100"/>
      <c r="D12" s="100"/>
      <c r="E12" s="100"/>
      <c r="F12" s="100"/>
      <c r="G12" s="100"/>
      <c r="H12" s="100"/>
      <c r="I12" s="100"/>
      <c r="J12" s="100"/>
      <c r="K12" s="58"/>
    </row>
    <row r="13" spans="2:11" x14ac:dyDescent="0.25">
      <c r="C13" s="102"/>
      <c r="D13" s="102"/>
    </row>
  </sheetData>
  <mergeCells count="10">
    <mergeCell ref="D1:H1"/>
    <mergeCell ref="B2:J2"/>
    <mergeCell ref="B6:J6"/>
    <mergeCell ref="C11:D11"/>
    <mergeCell ref="C13:D13"/>
    <mergeCell ref="C8:D8"/>
    <mergeCell ref="C9:D9"/>
    <mergeCell ref="C10:D10"/>
    <mergeCell ref="B12:J12"/>
    <mergeCell ref="G7:K9"/>
  </mergeCells>
  <pageMargins left="0.25" right="0.25"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021EC-12EE-4AA0-AE27-412E5C642517}">
  <dimension ref="A2:Q56"/>
  <sheetViews>
    <sheetView tabSelected="1" topLeftCell="A3" zoomScale="90" zoomScaleNormal="90" workbookViewId="0">
      <selection activeCell="M14" sqref="M14"/>
    </sheetView>
  </sheetViews>
  <sheetFormatPr defaultColWidth="8.85546875" defaultRowHeight="15" x14ac:dyDescent="0.25"/>
  <cols>
    <col min="2" max="2" width="13.42578125" customWidth="1"/>
    <col min="3" max="3" width="45.42578125" customWidth="1"/>
    <col min="5" max="5" width="19.42578125" customWidth="1"/>
    <col min="6" max="6" width="11.7109375" style="61" customWidth="1"/>
    <col min="7" max="7" width="15.140625" customWidth="1"/>
    <col min="9" max="9" width="14.85546875" customWidth="1"/>
    <col min="10" max="10" width="16.140625" customWidth="1"/>
    <col min="12" max="12" width="25.7109375" customWidth="1"/>
    <col min="13" max="13" width="21.7109375" customWidth="1"/>
  </cols>
  <sheetData>
    <row r="2" spans="1:13" ht="18.75" x14ac:dyDescent="0.3">
      <c r="C2" s="111" t="s">
        <v>86</v>
      </c>
      <c r="D2" s="112"/>
      <c r="E2" s="112"/>
      <c r="F2" s="113"/>
      <c r="G2" s="114"/>
    </row>
    <row r="4" spans="1:13" ht="45.75" thickBot="1" x14ac:dyDescent="0.3">
      <c r="A4" s="2" t="s">
        <v>48</v>
      </c>
      <c r="B4" s="2" t="s">
        <v>0</v>
      </c>
      <c r="C4" s="2" t="s">
        <v>1</v>
      </c>
      <c r="D4" s="2" t="s">
        <v>2</v>
      </c>
      <c r="E4" s="2" t="s">
        <v>3</v>
      </c>
      <c r="F4" s="2" t="s">
        <v>54</v>
      </c>
      <c r="G4" s="2" t="s">
        <v>4</v>
      </c>
      <c r="I4" s="2" t="s">
        <v>53</v>
      </c>
      <c r="J4" s="2" t="s">
        <v>4</v>
      </c>
    </row>
    <row r="5" spans="1:13" ht="15.75" thickTop="1" x14ac:dyDescent="0.25">
      <c r="A5" s="12">
        <v>324</v>
      </c>
      <c r="B5" s="13" t="s">
        <v>37</v>
      </c>
      <c r="C5" s="14" t="s">
        <v>11</v>
      </c>
      <c r="D5" s="15">
        <v>0.28029999999999999</v>
      </c>
      <c r="E5" s="16">
        <v>172.78</v>
      </c>
      <c r="F5" s="70"/>
      <c r="G5" s="79">
        <f>D5*E5*F5</f>
        <v>0</v>
      </c>
      <c r="I5" s="12"/>
      <c r="J5" s="32">
        <f t="shared" ref="J5:J30" si="0">D5*E5*I5*0.9</f>
        <v>0</v>
      </c>
      <c r="L5" s="35" t="s">
        <v>66</v>
      </c>
      <c r="M5" s="32">
        <f>SUM(G31,G53)</f>
        <v>0</v>
      </c>
    </row>
    <row r="6" spans="1:13" ht="15.75" thickBot="1" x14ac:dyDescent="0.3">
      <c r="A6" s="18">
        <v>324</v>
      </c>
      <c r="B6" s="19" t="s">
        <v>43</v>
      </c>
      <c r="C6" s="20" t="s">
        <v>44</v>
      </c>
      <c r="D6" s="21">
        <v>0.28029999999999999</v>
      </c>
      <c r="E6" s="22">
        <v>172.78</v>
      </c>
      <c r="F6" s="68"/>
      <c r="G6" s="80">
        <f t="shared" ref="G6:G30" si="1">D6*E6*F6</f>
        <v>0</v>
      </c>
      <c r="I6" s="18"/>
      <c r="J6" s="33">
        <f t="shared" si="0"/>
        <v>0</v>
      </c>
      <c r="L6" s="36" t="s">
        <v>67</v>
      </c>
      <c r="M6" s="34">
        <f>SUM(J31,J53)</f>
        <v>0</v>
      </c>
    </row>
    <row r="7" spans="1:13" ht="16.5" thickTop="1" thickBot="1" x14ac:dyDescent="0.3">
      <c r="A7" s="18">
        <v>324</v>
      </c>
      <c r="B7" s="24" t="s">
        <v>36</v>
      </c>
      <c r="C7" s="25" t="s">
        <v>10</v>
      </c>
      <c r="D7" s="21">
        <v>0.28029999999999999</v>
      </c>
      <c r="E7" s="22">
        <v>172.78</v>
      </c>
      <c r="F7" s="68"/>
      <c r="G7" s="80">
        <f t="shared" si="1"/>
        <v>0</v>
      </c>
      <c r="I7" s="18"/>
      <c r="J7" s="33">
        <f t="shared" si="0"/>
        <v>0</v>
      </c>
      <c r="L7" s="37" t="s">
        <v>56</v>
      </c>
      <c r="M7" s="38">
        <f>SUM(M5:M6)</f>
        <v>0</v>
      </c>
    </row>
    <row r="8" spans="1:13" ht="15.75" thickTop="1" x14ac:dyDescent="0.25">
      <c r="A8" s="18">
        <v>323</v>
      </c>
      <c r="B8" s="24" t="s">
        <v>35</v>
      </c>
      <c r="C8" s="25" t="s">
        <v>8</v>
      </c>
      <c r="D8" s="21">
        <v>0.89649999999999996</v>
      </c>
      <c r="E8" s="22">
        <v>172.78</v>
      </c>
      <c r="F8" s="68"/>
      <c r="G8" s="80">
        <f t="shared" si="1"/>
        <v>0</v>
      </c>
      <c r="I8" s="18"/>
      <c r="J8" s="33">
        <f t="shared" si="0"/>
        <v>0</v>
      </c>
    </row>
    <row r="9" spans="1:13" x14ac:dyDescent="0.25">
      <c r="A9" s="18">
        <v>323</v>
      </c>
      <c r="B9" s="24" t="s">
        <v>28</v>
      </c>
      <c r="C9" s="25" t="s">
        <v>9</v>
      </c>
      <c r="D9" s="21">
        <v>1.0344</v>
      </c>
      <c r="E9" s="22">
        <v>172.78</v>
      </c>
      <c r="F9" s="68"/>
      <c r="G9" s="80">
        <f t="shared" si="1"/>
        <v>0</v>
      </c>
      <c r="I9" s="18"/>
      <c r="J9" s="33">
        <f t="shared" si="0"/>
        <v>0</v>
      </c>
    </row>
    <row r="10" spans="1:13" x14ac:dyDescent="0.25">
      <c r="A10" s="18">
        <v>315</v>
      </c>
      <c r="B10" s="24" t="s">
        <v>26</v>
      </c>
      <c r="C10" s="25" t="s">
        <v>5</v>
      </c>
      <c r="D10" s="21">
        <v>0.62060000000000004</v>
      </c>
      <c r="E10" s="22">
        <v>172.78</v>
      </c>
      <c r="F10" s="68"/>
      <c r="G10" s="80">
        <f t="shared" si="1"/>
        <v>0</v>
      </c>
      <c r="I10" s="18"/>
      <c r="J10" s="33">
        <f t="shared" si="0"/>
        <v>0</v>
      </c>
    </row>
    <row r="11" spans="1:13" x14ac:dyDescent="0.25">
      <c r="A11" s="18">
        <v>316</v>
      </c>
      <c r="B11" s="24" t="s">
        <v>27</v>
      </c>
      <c r="C11" s="25" t="s">
        <v>6</v>
      </c>
      <c r="D11" s="21">
        <v>0.82750000000000001</v>
      </c>
      <c r="E11" s="22">
        <v>172.78</v>
      </c>
      <c r="F11" s="68"/>
      <c r="G11" s="80">
        <f t="shared" si="1"/>
        <v>0</v>
      </c>
      <c r="I11" s="18"/>
      <c r="J11" s="33">
        <f t="shared" si="0"/>
        <v>0</v>
      </c>
    </row>
    <row r="12" spans="1:13" x14ac:dyDescent="0.25">
      <c r="A12" s="18">
        <v>324</v>
      </c>
      <c r="B12" s="24" t="s">
        <v>45</v>
      </c>
      <c r="C12" s="25" t="s">
        <v>46</v>
      </c>
      <c r="D12" s="21">
        <v>0.28029999999999999</v>
      </c>
      <c r="E12" s="22">
        <v>172.78</v>
      </c>
      <c r="F12" s="68"/>
      <c r="G12" s="80">
        <f t="shared" si="1"/>
        <v>0</v>
      </c>
      <c r="I12" s="18"/>
      <c r="J12" s="33">
        <f t="shared" si="0"/>
        <v>0</v>
      </c>
    </row>
    <row r="13" spans="1:13" x14ac:dyDescent="0.25">
      <c r="A13" s="18">
        <v>317</v>
      </c>
      <c r="B13" s="24" t="s">
        <v>31</v>
      </c>
      <c r="C13" s="25" t="s">
        <v>74</v>
      </c>
      <c r="D13" s="21">
        <v>0.62060000000000004</v>
      </c>
      <c r="E13" s="22">
        <v>172.78</v>
      </c>
      <c r="F13" s="68"/>
      <c r="G13" s="80">
        <f t="shared" si="1"/>
        <v>0</v>
      </c>
      <c r="I13" s="59"/>
      <c r="J13" s="60"/>
    </row>
    <row r="14" spans="1:13" x14ac:dyDescent="0.25">
      <c r="A14" s="18">
        <v>317</v>
      </c>
      <c r="B14" s="24">
        <v>90847</v>
      </c>
      <c r="C14" s="25" t="s">
        <v>75</v>
      </c>
      <c r="D14" s="69">
        <v>1.2413000000000001</v>
      </c>
      <c r="E14" s="22">
        <v>172.78</v>
      </c>
      <c r="F14" s="68"/>
      <c r="G14" s="80">
        <f t="shared" si="1"/>
        <v>0</v>
      </c>
      <c r="I14" s="59"/>
      <c r="J14" s="60"/>
    </row>
    <row r="15" spans="1:13" ht="32.25" customHeight="1" x14ac:dyDescent="0.25">
      <c r="A15" s="18">
        <v>318</v>
      </c>
      <c r="B15" s="24" t="s">
        <v>32</v>
      </c>
      <c r="C15" s="25" t="s">
        <v>7</v>
      </c>
      <c r="D15" s="21">
        <v>0.32069999999999999</v>
      </c>
      <c r="E15" s="22">
        <v>172.78</v>
      </c>
      <c r="F15" s="68"/>
      <c r="G15" s="80">
        <f t="shared" si="1"/>
        <v>0</v>
      </c>
      <c r="I15" s="18"/>
      <c r="J15" s="33">
        <f t="shared" si="0"/>
        <v>0</v>
      </c>
    </row>
    <row r="16" spans="1:13" x14ac:dyDescent="0.25">
      <c r="A16" s="18">
        <v>318</v>
      </c>
      <c r="B16" s="24">
        <v>90849</v>
      </c>
      <c r="C16" s="25" t="s">
        <v>47</v>
      </c>
      <c r="D16" s="21">
        <v>0.32069999999999999</v>
      </c>
      <c r="E16" s="22">
        <v>172.78</v>
      </c>
      <c r="F16" s="68"/>
      <c r="G16" s="80">
        <f t="shared" si="1"/>
        <v>0</v>
      </c>
      <c r="I16" s="18"/>
      <c r="J16" s="33">
        <f t="shared" si="0"/>
        <v>0</v>
      </c>
    </row>
    <row r="17" spans="1:10" ht="30" x14ac:dyDescent="0.25">
      <c r="A17" s="18">
        <v>322</v>
      </c>
      <c r="B17" s="24" t="s">
        <v>34</v>
      </c>
      <c r="C17" s="25" t="s">
        <v>72</v>
      </c>
      <c r="D17" s="21">
        <v>0.23580000000000001</v>
      </c>
      <c r="E17" s="22">
        <v>172.78</v>
      </c>
      <c r="F17" s="21"/>
      <c r="G17" s="80">
        <f t="shared" si="1"/>
        <v>0</v>
      </c>
      <c r="I17" s="59"/>
      <c r="J17" s="60"/>
    </row>
    <row r="18" spans="1:10" ht="30" x14ac:dyDescent="0.25">
      <c r="A18" s="18">
        <v>322</v>
      </c>
      <c r="B18" s="24" t="s">
        <v>34</v>
      </c>
      <c r="C18" s="25" t="s">
        <v>73</v>
      </c>
      <c r="D18" s="21">
        <v>0.1179</v>
      </c>
      <c r="E18" s="22">
        <v>172.78</v>
      </c>
      <c r="F18" s="21"/>
      <c r="G18" s="80">
        <f t="shared" si="1"/>
        <v>0</v>
      </c>
      <c r="I18" s="59"/>
      <c r="J18" s="60"/>
    </row>
    <row r="19" spans="1:10" ht="45" x14ac:dyDescent="0.25">
      <c r="A19" s="18">
        <v>322</v>
      </c>
      <c r="B19" s="24" t="s">
        <v>33</v>
      </c>
      <c r="C19" s="25" t="s">
        <v>70</v>
      </c>
      <c r="D19" s="21">
        <v>0.23580000000000001</v>
      </c>
      <c r="E19" s="22">
        <v>172.78</v>
      </c>
      <c r="F19" s="21"/>
      <c r="G19" s="80">
        <f t="shared" si="1"/>
        <v>0</v>
      </c>
      <c r="I19" s="59"/>
      <c r="J19" s="60"/>
    </row>
    <row r="20" spans="1:10" ht="41.25" customHeight="1" x14ac:dyDescent="0.25">
      <c r="A20" s="18">
        <v>322</v>
      </c>
      <c r="B20" s="24" t="s">
        <v>33</v>
      </c>
      <c r="C20" s="25" t="s">
        <v>71</v>
      </c>
      <c r="D20" s="21">
        <v>0.1179</v>
      </c>
      <c r="E20" s="22">
        <v>172.78</v>
      </c>
      <c r="F20" s="21"/>
      <c r="G20" s="80">
        <f t="shared" si="1"/>
        <v>0</v>
      </c>
      <c r="I20" s="59"/>
      <c r="J20" s="60"/>
    </row>
    <row r="21" spans="1:10" ht="30" x14ac:dyDescent="0.25">
      <c r="A21" s="18">
        <v>322</v>
      </c>
      <c r="B21" s="24" t="s">
        <v>38</v>
      </c>
      <c r="C21" s="25" t="s">
        <v>12</v>
      </c>
      <c r="D21" s="21">
        <v>0.82750000000000001</v>
      </c>
      <c r="E21" s="22">
        <v>172.78</v>
      </c>
      <c r="F21" s="68"/>
      <c r="G21" s="80">
        <f t="shared" si="1"/>
        <v>0</v>
      </c>
      <c r="I21" s="59"/>
      <c r="J21" s="60"/>
    </row>
    <row r="22" spans="1:10" x14ac:dyDescent="0.25">
      <c r="A22" s="18">
        <v>490</v>
      </c>
      <c r="B22" s="24">
        <v>90882</v>
      </c>
      <c r="C22" s="25" t="s">
        <v>13</v>
      </c>
      <c r="D22" s="21">
        <v>9.6500000000000002E-2</v>
      </c>
      <c r="E22" s="22">
        <v>172.78</v>
      </c>
      <c r="F22" s="68"/>
      <c r="G22" s="80">
        <f t="shared" si="1"/>
        <v>0</v>
      </c>
      <c r="I22" s="59"/>
      <c r="J22" s="60"/>
    </row>
    <row r="23" spans="1:10" x14ac:dyDescent="0.25">
      <c r="A23" s="18">
        <v>490</v>
      </c>
      <c r="B23" s="24" t="s">
        <v>39</v>
      </c>
      <c r="C23" s="78" t="s">
        <v>78</v>
      </c>
      <c r="D23" s="69">
        <v>0.15920000000000001</v>
      </c>
      <c r="E23" s="22">
        <v>172.78</v>
      </c>
      <c r="F23" s="68"/>
      <c r="G23" s="80">
        <f t="shared" si="1"/>
        <v>0</v>
      </c>
      <c r="I23" s="59"/>
      <c r="J23" s="60"/>
    </row>
    <row r="24" spans="1:10" x14ac:dyDescent="0.25">
      <c r="A24" s="18">
        <v>321</v>
      </c>
      <c r="B24" s="24" t="s">
        <v>79</v>
      </c>
      <c r="C24" s="78" t="s">
        <v>81</v>
      </c>
      <c r="D24" s="69">
        <v>0.4</v>
      </c>
      <c r="E24" s="22">
        <v>172.78</v>
      </c>
      <c r="F24" s="68"/>
      <c r="G24" s="80">
        <f t="shared" si="1"/>
        <v>0</v>
      </c>
      <c r="I24" s="59"/>
      <c r="J24" s="60"/>
    </row>
    <row r="25" spans="1:10" x14ac:dyDescent="0.25">
      <c r="A25" s="18">
        <v>312</v>
      </c>
      <c r="B25" s="24" t="s">
        <v>80</v>
      </c>
      <c r="C25" s="78" t="s">
        <v>82</v>
      </c>
      <c r="D25" s="69">
        <v>5.7927</v>
      </c>
      <c r="E25" s="22">
        <v>172.78</v>
      </c>
      <c r="F25" s="68"/>
      <c r="G25" s="80">
        <f t="shared" si="1"/>
        <v>0</v>
      </c>
      <c r="I25" s="59"/>
      <c r="J25" s="60"/>
    </row>
    <row r="26" spans="1:10" x14ac:dyDescent="0.25">
      <c r="A26" s="18">
        <v>327</v>
      </c>
      <c r="B26" s="24" t="s">
        <v>40</v>
      </c>
      <c r="C26" s="25" t="s">
        <v>14</v>
      </c>
      <c r="D26" s="21">
        <v>0.60929999999999995</v>
      </c>
      <c r="E26" s="22">
        <v>172.78</v>
      </c>
      <c r="F26" s="68"/>
      <c r="G26" s="80">
        <f t="shared" si="1"/>
        <v>0</v>
      </c>
      <c r="I26" s="59"/>
      <c r="J26" s="60"/>
    </row>
    <row r="27" spans="1:10" x14ac:dyDescent="0.25">
      <c r="A27" s="18">
        <v>328</v>
      </c>
      <c r="B27" s="24" t="s">
        <v>41</v>
      </c>
      <c r="C27" s="25" t="s">
        <v>15</v>
      </c>
      <c r="D27" s="83">
        <v>0.49370000000000003</v>
      </c>
      <c r="E27" s="22">
        <v>172.78</v>
      </c>
      <c r="F27" s="87"/>
      <c r="G27" s="80">
        <f t="shared" si="1"/>
        <v>0</v>
      </c>
      <c r="I27" s="59"/>
      <c r="J27" s="60"/>
    </row>
    <row r="28" spans="1:10" x14ac:dyDescent="0.25">
      <c r="A28" s="18">
        <v>329</v>
      </c>
      <c r="B28" s="24" t="s">
        <v>42</v>
      </c>
      <c r="C28" s="25" t="s">
        <v>16</v>
      </c>
      <c r="D28" s="85">
        <v>0.6583</v>
      </c>
      <c r="E28" s="22">
        <v>172.78</v>
      </c>
      <c r="F28" s="87"/>
      <c r="G28" s="80">
        <f t="shared" si="1"/>
        <v>0</v>
      </c>
      <c r="I28" s="59"/>
      <c r="J28" s="60"/>
    </row>
    <row r="29" spans="1:10" x14ac:dyDescent="0.25">
      <c r="A29" s="18">
        <v>324</v>
      </c>
      <c r="B29" s="24">
        <v>99406</v>
      </c>
      <c r="C29" s="25" t="s">
        <v>17</v>
      </c>
      <c r="D29" s="21">
        <v>0.28029999999999999</v>
      </c>
      <c r="E29" s="22">
        <v>172.78</v>
      </c>
      <c r="F29" s="68"/>
      <c r="G29" s="80">
        <f t="shared" si="1"/>
        <v>0</v>
      </c>
      <c r="I29" s="18"/>
      <c r="J29" s="33">
        <f t="shared" si="0"/>
        <v>0</v>
      </c>
    </row>
    <row r="30" spans="1:10" ht="15.75" thickBot="1" x14ac:dyDescent="0.3">
      <c r="A30" s="26">
        <v>324</v>
      </c>
      <c r="B30" s="27">
        <v>99407</v>
      </c>
      <c r="C30" s="28" t="s">
        <v>17</v>
      </c>
      <c r="D30" s="21">
        <v>0.28029999999999999</v>
      </c>
      <c r="E30" s="72">
        <v>172.78</v>
      </c>
      <c r="F30" s="71"/>
      <c r="G30" s="80">
        <f t="shared" si="1"/>
        <v>0</v>
      </c>
      <c r="I30" s="26"/>
      <c r="J30" s="34">
        <f t="shared" si="0"/>
        <v>0</v>
      </c>
    </row>
    <row r="31" spans="1:10" ht="16.5" thickTop="1" thickBot="1" x14ac:dyDescent="0.3">
      <c r="B31" s="1"/>
      <c r="C31" s="6" t="s">
        <v>55</v>
      </c>
      <c r="D31" s="7"/>
      <c r="E31" s="76"/>
      <c r="F31" s="64"/>
      <c r="G31" s="10">
        <f>SUM(G5:G30)</f>
        <v>0</v>
      </c>
      <c r="I31" s="8"/>
      <c r="J31" s="10">
        <f>SUM(J5:J30)</f>
        <v>0</v>
      </c>
    </row>
    <row r="32" spans="1:10" ht="45.75" customHeight="1" thickTop="1" thickBot="1" x14ac:dyDescent="0.3">
      <c r="A32" s="115" t="s">
        <v>65</v>
      </c>
      <c r="B32" s="115"/>
      <c r="C32" s="115"/>
      <c r="D32" s="115"/>
      <c r="E32" s="115"/>
      <c r="F32" s="115"/>
      <c r="G32" s="115"/>
      <c r="H32" s="115"/>
    </row>
    <row r="33" spans="1:17" ht="30.75" thickTop="1" x14ac:dyDescent="0.25">
      <c r="A33" s="12">
        <v>840</v>
      </c>
      <c r="B33" s="13" t="s">
        <v>29</v>
      </c>
      <c r="C33" s="14" t="s">
        <v>50</v>
      </c>
      <c r="D33" s="15">
        <v>0.80389999999999995</v>
      </c>
      <c r="E33" s="16">
        <v>172.78</v>
      </c>
      <c r="F33" s="65"/>
      <c r="G33" s="17">
        <f>D33*E33*F33</f>
        <v>0</v>
      </c>
      <c r="I33" s="95"/>
      <c r="J33" s="96"/>
    </row>
    <row r="34" spans="1:17" ht="30" x14ac:dyDescent="0.25">
      <c r="A34" s="18">
        <v>841</v>
      </c>
      <c r="B34" s="24" t="s">
        <v>29</v>
      </c>
      <c r="C34" s="25" t="s">
        <v>49</v>
      </c>
      <c r="D34" s="21">
        <v>0.80389999999999995</v>
      </c>
      <c r="E34" s="22">
        <v>172.78</v>
      </c>
      <c r="F34" s="62"/>
      <c r="G34" s="23">
        <f>D34*E34*F34</f>
        <v>0</v>
      </c>
      <c r="I34" s="95"/>
      <c r="J34" s="96"/>
    </row>
    <row r="35" spans="1:17" ht="30" x14ac:dyDescent="0.25">
      <c r="A35" s="18">
        <v>842</v>
      </c>
      <c r="B35" s="24" t="s">
        <v>29</v>
      </c>
      <c r="C35" s="25" t="s">
        <v>51</v>
      </c>
      <c r="D35" s="21">
        <v>0.80389999999999995</v>
      </c>
      <c r="E35" s="22">
        <v>172.78</v>
      </c>
      <c r="F35" s="62"/>
      <c r="G35" s="23">
        <f t="shared" ref="G35:G52" si="2">D35*E35*F35</f>
        <v>0</v>
      </c>
      <c r="I35" s="95"/>
      <c r="J35" s="96"/>
    </row>
    <row r="36" spans="1:17" ht="30.75" thickBot="1" x14ac:dyDescent="0.3">
      <c r="A36" s="18">
        <v>843</v>
      </c>
      <c r="B36" s="27" t="s">
        <v>29</v>
      </c>
      <c r="C36" s="28" t="s">
        <v>52</v>
      </c>
      <c r="D36" s="21">
        <v>0.80389999999999995</v>
      </c>
      <c r="E36" s="72">
        <v>172.78</v>
      </c>
      <c r="F36" s="73"/>
      <c r="G36" s="31">
        <f t="shared" si="2"/>
        <v>0</v>
      </c>
      <c r="I36" s="95"/>
      <c r="J36" s="96"/>
    </row>
    <row r="37" spans="1:17" ht="30.75" thickTop="1" x14ac:dyDescent="0.25">
      <c r="A37" s="12">
        <v>840</v>
      </c>
      <c r="B37" s="13" t="s">
        <v>29</v>
      </c>
      <c r="C37" s="14" t="s">
        <v>57</v>
      </c>
      <c r="D37" s="15">
        <v>1.1762999999999999</v>
      </c>
      <c r="E37" s="16">
        <v>172.78</v>
      </c>
      <c r="F37" s="65"/>
      <c r="G37" s="17">
        <f t="shared" si="2"/>
        <v>0</v>
      </c>
      <c r="I37" s="95"/>
      <c r="J37" s="96"/>
    </row>
    <row r="38" spans="1:17" ht="30" x14ac:dyDescent="0.25">
      <c r="A38" s="18">
        <v>841</v>
      </c>
      <c r="B38" s="24" t="s">
        <v>29</v>
      </c>
      <c r="C38" s="25" t="s">
        <v>58</v>
      </c>
      <c r="D38" s="21">
        <v>1.1762999999999999</v>
      </c>
      <c r="E38" s="22">
        <v>172.78</v>
      </c>
      <c r="F38" s="62"/>
      <c r="G38" s="23">
        <f t="shared" si="2"/>
        <v>0</v>
      </c>
      <c r="I38" s="95"/>
      <c r="J38" s="96"/>
    </row>
    <row r="39" spans="1:17" ht="30" x14ac:dyDescent="0.25">
      <c r="A39" s="18">
        <v>842</v>
      </c>
      <c r="B39" s="24" t="s">
        <v>29</v>
      </c>
      <c r="C39" s="25" t="s">
        <v>59</v>
      </c>
      <c r="D39" s="21">
        <v>1.1762999999999999</v>
      </c>
      <c r="E39" s="22">
        <v>172.78</v>
      </c>
      <c r="F39" s="62"/>
      <c r="G39" s="23">
        <f t="shared" si="2"/>
        <v>0</v>
      </c>
      <c r="I39" s="95"/>
      <c r="J39" s="96"/>
    </row>
    <row r="40" spans="1:17" ht="30" x14ac:dyDescent="0.25">
      <c r="A40" s="18">
        <v>843</v>
      </c>
      <c r="B40" s="24" t="s">
        <v>29</v>
      </c>
      <c r="C40" s="25" t="s">
        <v>60</v>
      </c>
      <c r="D40" s="21">
        <v>1.1762999999999999</v>
      </c>
      <c r="E40" s="22">
        <v>172.78</v>
      </c>
      <c r="F40" s="62"/>
      <c r="G40" s="23">
        <f t="shared" si="2"/>
        <v>0</v>
      </c>
      <c r="I40" s="95"/>
      <c r="J40" s="96"/>
    </row>
    <row r="41" spans="1:17" ht="30" x14ac:dyDescent="0.25">
      <c r="A41" s="18">
        <v>840</v>
      </c>
      <c r="B41" s="24" t="s">
        <v>29</v>
      </c>
      <c r="C41" s="25" t="s">
        <v>61</v>
      </c>
      <c r="D41" s="21">
        <v>1.3832</v>
      </c>
      <c r="E41" s="22">
        <v>172.78</v>
      </c>
      <c r="F41" s="62"/>
      <c r="G41" s="23">
        <f t="shared" si="2"/>
        <v>0</v>
      </c>
      <c r="I41" s="95"/>
      <c r="J41" s="96"/>
      <c r="Q41" s="81"/>
    </row>
    <row r="42" spans="1:17" ht="30" x14ac:dyDescent="0.25">
      <c r="A42" s="18">
        <v>841</v>
      </c>
      <c r="B42" s="24" t="s">
        <v>29</v>
      </c>
      <c r="C42" s="25" t="s">
        <v>62</v>
      </c>
      <c r="D42" s="21">
        <v>1.3832</v>
      </c>
      <c r="E42" s="22">
        <v>172.78</v>
      </c>
      <c r="F42" s="62"/>
      <c r="G42" s="23">
        <f t="shared" si="2"/>
        <v>0</v>
      </c>
      <c r="I42" s="95"/>
      <c r="J42" s="96"/>
    </row>
    <row r="43" spans="1:17" ht="30" x14ac:dyDescent="0.25">
      <c r="A43" s="18">
        <v>842</v>
      </c>
      <c r="B43" s="24" t="s">
        <v>29</v>
      </c>
      <c r="C43" s="25" t="s">
        <v>63</v>
      </c>
      <c r="D43" s="21">
        <v>1.3832</v>
      </c>
      <c r="E43" s="22">
        <v>172.78</v>
      </c>
      <c r="F43" s="62"/>
      <c r="G43" s="23">
        <f t="shared" si="2"/>
        <v>0</v>
      </c>
      <c r="I43" s="95"/>
      <c r="J43" s="96"/>
    </row>
    <row r="44" spans="1:17" ht="30.75" thickBot="1" x14ac:dyDescent="0.3">
      <c r="A44" s="26">
        <v>843</v>
      </c>
      <c r="B44" s="27" t="s">
        <v>29</v>
      </c>
      <c r="C44" s="28" t="s">
        <v>64</v>
      </c>
      <c r="D44" s="29">
        <v>1.3832</v>
      </c>
      <c r="E44" s="30">
        <v>172.78</v>
      </c>
      <c r="F44" s="73"/>
      <c r="G44" s="31">
        <f t="shared" si="2"/>
        <v>0</v>
      </c>
      <c r="I44" s="95"/>
      <c r="J44" s="96"/>
    </row>
    <row r="45" spans="1:17" ht="30.75" thickTop="1" x14ac:dyDescent="0.25">
      <c r="A45" s="12">
        <v>840</v>
      </c>
      <c r="B45" s="13" t="s">
        <v>29</v>
      </c>
      <c r="C45" s="14" t="s">
        <v>18</v>
      </c>
      <c r="D45" s="77">
        <v>0.80389999999999995</v>
      </c>
      <c r="E45" s="74">
        <v>172.78</v>
      </c>
      <c r="F45" s="65"/>
      <c r="G45" s="17">
        <f t="shared" si="2"/>
        <v>0</v>
      </c>
      <c r="I45" s="95"/>
      <c r="J45" s="96"/>
    </row>
    <row r="46" spans="1:17" ht="30" x14ac:dyDescent="0.25">
      <c r="A46" s="18">
        <v>841</v>
      </c>
      <c r="B46" s="24" t="s">
        <v>29</v>
      </c>
      <c r="C46" s="25" t="s">
        <v>19</v>
      </c>
      <c r="D46" s="21">
        <v>0.80389999999999995</v>
      </c>
      <c r="E46" s="22">
        <v>172.78</v>
      </c>
      <c r="F46" s="62"/>
      <c r="G46" s="23">
        <f t="shared" si="2"/>
        <v>0</v>
      </c>
      <c r="I46" s="95"/>
      <c r="J46" s="96"/>
    </row>
    <row r="47" spans="1:17" ht="30" x14ac:dyDescent="0.25">
      <c r="A47" s="18">
        <v>842</v>
      </c>
      <c r="B47" s="24" t="s">
        <v>29</v>
      </c>
      <c r="C47" s="25" t="s">
        <v>20</v>
      </c>
      <c r="D47" s="21">
        <v>0.80389999999999995</v>
      </c>
      <c r="E47" s="22">
        <v>172.78</v>
      </c>
      <c r="F47" s="62"/>
      <c r="G47" s="23">
        <f t="shared" si="2"/>
        <v>0</v>
      </c>
      <c r="I47" s="95"/>
      <c r="J47" s="96"/>
    </row>
    <row r="48" spans="1:17" ht="30" x14ac:dyDescent="0.25">
      <c r="A48" s="18">
        <v>843</v>
      </c>
      <c r="B48" s="24" t="s">
        <v>29</v>
      </c>
      <c r="C48" s="25" t="s">
        <v>21</v>
      </c>
      <c r="D48" s="21">
        <v>0.80389999999999995</v>
      </c>
      <c r="E48" s="22">
        <v>172.78</v>
      </c>
      <c r="F48" s="62"/>
      <c r="G48" s="23">
        <f t="shared" si="2"/>
        <v>0</v>
      </c>
      <c r="I48" s="95"/>
      <c r="J48" s="96"/>
    </row>
    <row r="49" spans="1:10" ht="30" x14ac:dyDescent="0.25">
      <c r="A49" s="18">
        <v>840</v>
      </c>
      <c r="B49" s="24" t="s">
        <v>30</v>
      </c>
      <c r="C49" s="25" t="s">
        <v>22</v>
      </c>
      <c r="D49" s="21">
        <v>0.80389999999999995</v>
      </c>
      <c r="E49" s="22">
        <v>172.78</v>
      </c>
      <c r="F49" s="62"/>
      <c r="G49" s="23">
        <f t="shared" si="2"/>
        <v>0</v>
      </c>
      <c r="I49" s="95"/>
      <c r="J49" s="96"/>
    </row>
    <row r="50" spans="1:10" ht="30" x14ac:dyDescent="0.25">
      <c r="A50" s="18">
        <v>841</v>
      </c>
      <c r="B50" s="24" t="s">
        <v>30</v>
      </c>
      <c r="C50" s="25" t="s">
        <v>23</v>
      </c>
      <c r="D50" s="21">
        <v>0.80389999999999995</v>
      </c>
      <c r="E50" s="22">
        <v>172.78</v>
      </c>
      <c r="F50" s="62"/>
      <c r="G50" s="23">
        <f t="shared" si="2"/>
        <v>0</v>
      </c>
      <c r="I50" s="95"/>
      <c r="J50" s="96"/>
    </row>
    <row r="51" spans="1:10" ht="30" x14ac:dyDescent="0.25">
      <c r="A51" s="18">
        <v>842</v>
      </c>
      <c r="B51" s="24" t="s">
        <v>30</v>
      </c>
      <c r="C51" s="25" t="s">
        <v>24</v>
      </c>
      <c r="D51" s="21">
        <v>0.80389999999999995</v>
      </c>
      <c r="E51" s="22">
        <v>172.78</v>
      </c>
      <c r="F51" s="62"/>
      <c r="G51" s="23">
        <f t="shared" si="2"/>
        <v>0</v>
      </c>
      <c r="I51" s="95"/>
      <c r="J51" s="96"/>
    </row>
    <row r="52" spans="1:10" ht="30.75" thickBot="1" x14ac:dyDescent="0.3">
      <c r="A52" s="26">
        <v>843</v>
      </c>
      <c r="B52" s="27" t="s">
        <v>30</v>
      </c>
      <c r="C52" s="28" t="s">
        <v>25</v>
      </c>
      <c r="D52" s="29">
        <v>0.80389999999999995</v>
      </c>
      <c r="E52" s="72">
        <v>172.78</v>
      </c>
      <c r="F52" s="63"/>
      <c r="G52" s="31">
        <f t="shared" si="2"/>
        <v>0</v>
      </c>
      <c r="I52" s="95"/>
      <c r="J52" s="96"/>
    </row>
    <row r="53" spans="1:10" ht="16.5" thickTop="1" thickBot="1" x14ac:dyDescent="0.3">
      <c r="C53" s="11" t="s">
        <v>55</v>
      </c>
      <c r="D53" s="4"/>
      <c r="E53" s="5"/>
      <c r="F53" s="66"/>
      <c r="G53" s="9">
        <f>SUM(G33:G52)</f>
        <v>0</v>
      </c>
      <c r="I53" s="95"/>
      <c r="J53" s="96"/>
    </row>
    <row r="54" spans="1:10" ht="15.75" thickTop="1" x14ac:dyDescent="0.25"/>
    <row r="56" spans="1:10" x14ac:dyDescent="0.25">
      <c r="G56" s="116"/>
      <c r="H56" s="116"/>
      <c r="I56" s="116"/>
      <c r="J56" s="3"/>
    </row>
  </sheetData>
  <mergeCells count="4">
    <mergeCell ref="C2:E2"/>
    <mergeCell ref="F2:G2"/>
    <mergeCell ref="A32:H32"/>
    <mergeCell ref="G56:I5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8069C-ACEA-43CA-B1C5-EC9C09C5F071}">
  <dimension ref="A2:M56"/>
  <sheetViews>
    <sheetView topLeftCell="A15" zoomScale="90" zoomScaleNormal="90" workbookViewId="0">
      <selection activeCell="M5" sqref="M5:M7"/>
    </sheetView>
  </sheetViews>
  <sheetFormatPr defaultColWidth="8.85546875" defaultRowHeight="15" x14ac:dyDescent="0.25"/>
  <cols>
    <col min="2" max="2" width="13.42578125" customWidth="1"/>
    <col min="3" max="3" width="45.42578125" customWidth="1"/>
    <col min="5" max="5" width="19.42578125" customWidth="1"/>
    <col min="6" max="6" width="11.7109375" style="61" customWidth="1"/>
    <col min="7" max="7" width="15.140625" customWidth="1"/>
    <col min="9" max="9" width="14.85546875" customWidth="1"/>
    <col min="10" max="10" width="16.140625" customWidth="1"/>
    <col min="12" max="12" width="25.7109375" customWidth="1"/>
    <col min="13" max="13" width="21.7109375" customWidth="1"/>
  </cols>
  <sheetData>
    <row r="2" spans="1:13" ht="18.75" x14ac:dyDescent="0.3">
      <c r="C2" s="111" t="s">
        <v>87</v>
      </c>
      <c r="D2" s="112"/>
      <c r="E2" s="112"/>
      <c r="F2" s="102"/>
      <c r="G2" s="102"/>
    </row>
    <row r="4" spans="1:13" ht="45.75" thickBot="1" x14ac:dyDescent="0.3">
      <c r="A4" s="2" t="s">
        <v>48</v>
      </c>
      <c r="B4" s="2" t="s">
        <v>0</v>
      </c>
      <c r="C4" s="2" t="s">
        <v>1</v>
      </c>
      <c r="D4" s="2" t="s">
        <v>2</v>
      </c>
      <c r="E4" s="2" t="s">
        <v>3</v>
      </c>
      <c r="F4" s="2" t="s">
        <v>54</v>
      </c>
      <c r="G4" s="2" t="s">
        <v>4</v>
      </c>
      <c r="I4" s="2" t="s">
        <v>53</v>
      </c>
      <c r="J4" s="2" t="s">
        <v>4</v>
      </c>
    </row>
    <row r="5" spans="1:13" ht="15.75" thickTop="1" x14ac:dyDescent="0.25">
      <c r="A5" s="12">
        <v>324</v>
      </c>
      <c r="B5" s="13" t="s">
        <v>37</v>
      </c>
      <c r="C5" s="14" t="s">
        <v>11</v>
      </c>
      <c r="D5" s="82">
        <v>0.28029999999999999</v>
      </c>
      <c r="E5" s="93">
        <v>241.89</v>
      </c>
      <c r="F5" s="86"/>
      <c r="G5" s="17">
        <f>D5*E5*F5</f>
        <v>0</v>
      </c>
      <c r="I5" s="12"/>
      <c r="J5" s="32">
        <f t="shared" ref="J5:J30" si="0">D5*E5*I5*0.9</f>
        <v>0</v>
      </c>
      <c r="L5" s="35" t="s">
        <v>66</v>
      </c>
      <c r="M5" s="32">
        <f>SUM(G31,G53)</f>
        <v>0</v>
      </c>
    </row>
    <row r="6" spans="1:13" ht="15.75" thickBot="1" x14ac:dyDescent="0.3">
      <c r="A6" s="18">
        <v>324</v>
      </c>
      <c r="B6" s="19" t="s">
        <v>43</v>
      </c>
      <c r="C6" s="20" t="s">
        <v>44</v>
      </c>
      <c r="D6" s="83">
        <v>0.28029999999999999</v>
      </c>
      <c r="E6" s="22">
        <v>241.89</v>
      </c>
      <c r="F6" s="87"/>
      <c r="G6" s="23">
        <f t="shared" ref="G6:G30" si="1">D6*E6*F6</f>
        <v>0</v>
      </c>
      <c r="I6" s="18"/>
      <c r="J6" s="33">
        <f t="shared" si="0"/>
        <v>0</v>
      </c>
      <c r="L6" s="36" t="s">
        <v>67</v>
      </c>
      <c r="M6" s="34">
        <f>SUM(J31,J53)</f>
        <v>0</v>
      </c>
    </row>
    <row r="7" spans="1:13" ht="16.5" thickTop="1" thickBot="1" x14ac:dyDescent="0.3">
      <c r="A7" s="18">
        <v>324</v>
      </c>
      <c r="B7" s="24" t="s">
        <v>36</v>
      </c>
      <c r="C7" s="25" t="s">
        <v>10</v>
      </c>
      <c r="D7" s="83">
        <v>0.28029999999999999</v>
      </c>
      <c r="E7" s="22">
        <v>241.89</v>
      </c>
      <c r="F7" s="87"/>
      <c r="G7" s="23">
        <f t="shared" si="1"/>
        <v>0</v>
      </c>
      <c r="I7" s="18"/>
      <c r="J7" s="33">
        <f t="shared" si="0"/>
        <v>0</v>
      </c>
      <c r="L7" s="37" t="s">
        <v>56</v>
      </c>
      <c r="M7" s="38">
        <f>SUM(M5:M6)</f>
        <v>0</v>
      </c>
    </row>
    <row r="8" spans="1:13" ht="15.75" thickTop="1" x14ac:dyDescent="0.25">
      <c r="A8" s="18">
        <v>323</v>
      </c>
      <c r="B8" s="24" t="s">
        <v>35</v>
      </c>
      <c r="C8" s="25" t="s">
        <v>8</v>
      </c>
      <c r="D8" s="83">
        <v>0.89649999999999996</v>
      </c>
      <c r="E8" s="22">
        <v>241.89</v>
      </c>
      <c r="F8" s="87"/>
      <c r="G8" s="23">
        <f t="shared" si="1"/>
        <v>0</v>
      </c>
      <c r="I8" s="18"/>
      <c r="J8" s="33">
        <f t="shared" si="0"/>
        <v>0</v>
      </c>
    </row>
    <row r="9" spans="1:13" x14ac:dyDescent="0.25">
      <c r="A9" s="18">
        <v>323</v>
      </c>
      <c r="B9" s="24" t="s">
        <v>28</v>
      </c>
      <c r="C9" s="25" t="s">
        <v>9</v>
      </c>
      <c r="D9" s="83">
        <v>1.0344</v>
      </c>
      <c r="E9" s="22">
        <v>241.89</v>
      </c>
      <c r="F9" s="87"/>
      <c r="G9" s="23">
        <f t="shared" si="1"/>
        <v>0</v>
      </c>
      <c r="I9" s="18"/>
      <c r="J9" s="33">
        <f t="shared" si="0"/>
        <v>0</v>
      </c>
    </row>
    <row r="10" spans="1:13" x14ac:dyDescent="0.25">
      <c r="A10" s="18">
        <v>315</v>
      </c>
      <c r="B10" s="24" t="s">
        <v>26</v>
      </c>
      <c r="C10" s="25" t="s">
        <v>5</v>
      </c>
      <c r="D10" s="83">
        <v>0.62060000000000004</v>
      </c>
      <c r="E10" s="22">
        <v>241.89</v>
      </c>
      <c r="F10" s="87"/>
      <c r="G10" s="23">
        <f t="shared" si="1"/>
        <v>0</v>
      </c>
      <c r="I10" s="18"/>
      <c r="J10" s="33">
        <f t="shared" si="0"/>
        <v>0</v>
      </c>
    </row>
    <row r="11" spans="1:13" x14ac:dyDescent="0.25">
      <c r="A11" s="18">
        <v>316</v>
      </c>
      <c r="B11" s="24" t="s">
        <v>27</v>
      </c>
      <c r="C11" s="25" t="s">
        <v>6</v>
      </c>
      <c r="D11" s="83">
        <v>0.82750000000000001</v>
      </c>
      <c r="E11" s="22">
        <v>241.89</v>
      </c>
      <c r="F11" s="87"/>
      <c r="G11" s="23">
        <f t="shared" si="1"/>
        <v>0</v>
      </c>
      <c r="I11" s="18"/>
      <c r="J11" s="33">
        <f t="shared" si="0"/>
        <v>0</v>
      </c>
    </row>
    <row r="12" spans="1:13" x14ac:dyDescent="0.25">
      <c r="A12" s="18">
        <v>324</v>
      </c>
      <c r="B12" s="24" t="s">
        <v>45</v>
      </c>
      <c r="C12" s="25" t="s">
        <v>46</v>
      </c>
      <c r="D12" s="83">
        <v>0.28029999999999999</v>
      </c>
      <c r="E12" s="22">
        <v>241.89</v>
      </c>
      <c r="F12" s="87"/>
      <c r="G12" s="23">
        <f t="shared" si="1"/>
        <v>0</v>
      </c>
      <c r="I12" s="18"/>
      <c r="J12" s="33">
        <f t="shared" si="0"/>
        <v>0</v>
      </c>
    </row>
    <row r="13" spans="1:13" x14ac:dyDescent="0.25">
      <c r="A13" s="18">
        <v>317</v>
      </c>
      <c r="B13" s="24" t="s">
        <v>31</v>
      </c>
      <c r="C13" s="25" t="s">
        <v>74</v>
      </c>
      <c r="D13" s="83">
        <v>0.62060000000000004</v>
      </c>
      <c r="E13" s="22">
        <v>241.89</v>
      </c>
      <c r="F13" s="87"/>
      <c r="G13" s="23">
        <f t="shared" si="1"/>
        <v>0</v>
      </c>
      <c r="I13" s="59"/>
      <c r="J13" s="60"/>
    </row>
    <row r="14" spans="1:13" x14ac:dyDescent="0.25">
      <c r="A14" s="18">
        <v>317</v>
      </c>
      <c r="B14" s="24">
        <v>90847</v>
      </c>
      <c r="C14" s="25" t="s">
        <v>75</v>
      </c>
      <c r="D14" s="84">
        <v>1.2413000000000001</v>
      </c>
      <c r="E14" s="22">
        <v>241.89</v>
      </c>
      <c r="F14" s="87"/>
      <c r="G14" s="23">
        <f t="shared" si="1"/>
        <v>0</v>
      </c>
      <c r="I14" s="59"/>
      <c r="J14" s="60"/>
    </row>
    <row r="15" spans="1:13" ht="32.25" customHeight="1" x14ac:dyDescent="0.25">
      <c r="A15" s="18">
        <v>318</v>
      </c>
      <c r="B15" s="24" t="s">
        <v>32</v>
      </c>
      <c r="C15" s="25" t="s">
        <v>7</v>
      </c>
      <c r="D15" s="83">
        <v>0.32069999999999999</v>
      </c>
      <c r="E15" s="22">
        <v>241.89</v>
      </c>
      <c r="F15" s="87"/>
      <c r="G15" s="23">
        <f t="shared" si="1"/>
        <v>0</v>
      </c>
      <c r="I15" s="18"/>
      <c r="J15" s="33">
        <f t="shared" ref="J15:J16" si="2">D15*E15*I15*0.9</f>
        <v>0</v>
      </c>
    </row>
    <row r="16" spans="1:13" x14ac:dyDescent="0.25">
      <c r="A16" s="18">
        <v>318</v>
      </c>
      <c r="B16" s="24">
        <v>90849</v>
      </c>
      <c r="C16" s="25" t="s">
        <v>47</v>
      </c>
      <c r="D16" s="83">
        <v>0.32069999999999999</v>
      </c>
      <c r="E16" s="22">
        <v>241.89</v>
      </c>
      <c r="F16" s="87"/>
      <c r="G16" s="23">
        <f t="shared" si="1"/>
        <v>0</v>
      </c>
      <c r="I16" s="18"/>
      <c r="J16" s="33">
        <f t="shared" si="2"/>
        <v>0</v>
      </c>
    </row>
    <row r="17" spans="1:10" ht="30" x14ac:dyDescent="0.25">
      <c r="A17" s="18">
        <v>322</v>
      </c>
      <c r="B17" s="24" t="s">
        <v>34</v>
      </c>
      <c r="C17" s="25" t="s">
        <v>72</v>
      </c>
      <c r="D17" s="21">
        <v>0.23580000000000001</v>
      </c>
      <c r="E17" s="22">
        <v>241.89</v>
      </c>
      <c r="F17" s="87"/>
      <c r="G17" s="23">
        <f t="shared" si="1"/>
        <v>0</v>
      </c>
      <c r="I17" s="59"/>
      <c r="J17" s="60"/>
    </row>
    <row r="18" spans="1:10" ht="30" x14ac:dyDescent="0.25">
      <c r="A18" s="18">
        <v>322</v>
      </c>
      <c r="B18" s="24" t="s">
        <v>34</v>
      </c>
      <c r="C18" s="25" t="s">
        <v>73</v>
      </c>
      <c r="D18" s="21">
        <v>0.1179</v>
      </c>
      <c r="E18" s="22">
        <v>241.89</v>
      </c>
      <c r="F18" s="87"/>
      <c r="G18" s="23">
        <f t="shared" si="1"/>
        <v>0</v>
      </c>
      <c r="I18" s="59"/>
      <c r="J18" s="60"/>
    </row>
    <row r="19" spans="1:10" ht="45" x14ac:dyDescent="0.25">
      <c r="A19" s="18">
        <v>322</v>
      </c>
      <c r="B19" s="24" t="s">
        <v>33</v>
      </c>
      <c r="C19" s="25" t="s">
        <v>70</v>
      </c>
      <c r="D19" s="83">
        <v>0.23580000000000001</v>
      </c>
      <c r="E19" s="22">
        <v>241.89</v>
      </c>
      <c r="F19" s="87"/>
      <c r="G19" s="23">
        <f t="shared" si="1"/>
        <v>0</v>
      </c>
      <c r="I19" s="59"/>
      <c r="J19" s="60"/>
    </row>
    <row r="20" spans="1:10" ht="30" x14ac:dyDescent="0.25">
      <c r="A20" s="18">
        <v>322</v>
      </c>
      <c r="B20" s="24" t="s">
        <v>33</v>
      </c>
      <c r="C20" s="25" t="s">
        <v>71</v>
      </c>
      <c r="D20" s="83">
        <v>0.1179</v>
      </c>
      <c r="E20" s="22">
        <v>241.89</v>
      </c>
      <c r="F20" s="87"/>
      <c r="G20" s="23">
        <f t="shared" si="1"/>
        <v>0</v>
      </c>
      <c r="I20" s="59"/>
      <c r="J20" s="60"/>
    </row>
    <row r="21" spans="1:10" ht="30" x14ac:dyDescent="0.25">
      <c r="A21" s="18">
        <v>322</v>
      </c>
      <c r="B21" s="24" t="s">
        <v>38</v>
      </c>
      <c r="C21" s="25" t="s">
        <v>12</v>
      </c>
      <c r="D21" s="83">
        <v>0.82750000000000001</v>
      </c>
      <c r="E21" s="22">
        <v>241.89</v>
      </c>
      <c r="F21" s="87"/>
      <c r="G21" s="23">
        <f t="shared" si="1"/>
        <v>0</v>
      </c>
      <c r="I21" s="59"/>
      <c r="J21" s="60"/>
    </row>
    <row r="22" spans="1:10" x14ac:dyDescent="0.25">
      <c r="A22" s="18">
        <v>490</v>
      </c>
      <c r="B22" s="24">
        <v>90882</v>
      </c>
      <c r="C22" s="25" t="s">
        <v>13</v>
      </c>
      <c r="D22" s="83">
        <v>9.6500000000000002E-2</v>
      </c>
      <c r="E22" s="22">
        <v>241.89</v>
      </c>
      <c r="F22" s="87"/>
      <c r="G22" s="23">
        <f t="shared" si="1"/>
        <v>0</v>
      </c>
      <c r="I22" s="59"/>
      <c r="J22" s="60"/>
    </row>
    <row r="23" spans="1:10" x14ac:dyDescent="0.25">
      <c r="A23" s="18">
        <v>490</v>
      </c>
      <c r="B23" s="24" t="s">
        <v>39</v>
      </c>
      <c r="C23" s="78" t="s">
        <v>78</v>
      </c>
      <c r="D23" s="84">
        <v>0.15920000000000001</v>
      </c>
      <c r="E23" s="22">
        <v>241.89</v>
      </c>
      <c r="F23" s="87"/>
      <c r="G23" s="23">
        <f t="shared" si="1"/>
        <v>0</v>
      </c>
      <c r="I23" s="59"/>
      <c r="J23" s="60"/>
    </row>
    <row r="24" spans="1:10" x14ac:dyDescent="0.25">
      <c r="A24" s="18">
        <v>321</v>
      </c>
      <c r="B24" s="24" t="s">
        <v>79</v>
      </c>
      <c r="C24" s="78" t="s">
        <v>81</v>
      </c>
      <c r="D24" s="84">
        <v>0.4</v>
      </c>
      <c r="E24" s="22">
        <v>241.89</v>
      </c>
      <c r="F24" s="87"/>
      <c r="G24" s="23">
        <f t="shared" si="1"/>
        <v>0</v>
      </c>
      <c r="I24" s="59"/>
      <c r="J24" s="60"/>
    </row>
    <row r="25" spans="1:10" x14ac:dyDescent="0.25">
      <c r="A25" s="18">
        <v>312</v>
      </c>
      <c r="B25" s="24" t="s">
        <v>80</v>
      </c>
      <c r="C25" s="78" t="s">
        <v>82</v>
      </c>
      <c r="D25" s="84">
        <v>5.7927</v>
      </c>
      <c r="E25" s="22">
        <v>241.89</v>
      </c>
      <c r="F25" s="87"/>
      <c r="G25" s="23">
        <f t="shared" si="1"/>
        <v>0</v>
      </c>
      <c r="I25" s="59"/>
      <c r="J25" s="60"/>
    </row>
    <row r="26" spans="1:10" x14ac:dyDescent="0.25">
      <c r="A26" s="18">
        <v>327</v>
      </c>
      <c r="B26" s="24" t="s">
        <v>40</v>
      </c>
      <c r="C26" s="25" t="s">
        <v>14</v>
      </c>
      <c r="D26" s="21">
        <v>0.60929999999999995</v>
      </c>
      <c r="E26" s="22">
        <v>241.89</v>
      </c>
      <c r="F26" s="87"/>
      <c r="G26" s="23">
        <f t="shared" si="1"/>
        <v>0</v>
      </c>
      <c r="I26" s="59"/>
      <c r="J26" s="60"/>
    </row>
    <row r="27" spans="1:10" x14ac:dyDescent="0.25">
      <c r="A27" s="18">
        <v>328</v>
      </c>
      <c r="B27" s="24" t="s">
        <v>41</v>
      </c>
      <c r="C27" s="25" t="s">
        <v>15</v>
      </c>
      <c r="D27" s="83">
        <v>0.49370000000000003</v>
      </c>
      <c r="E27" s="22">
        <v>241.89</v>
      </c>
      <c r="F27" s="87"/>
      <c r="G27" s="23">
        <f t="shared" si="1"/>
        <v>0</v>
      </c>
      <c r="I27" s="59"/>
      <c r="J27" s="60"/>
    </row>
    <row r="28" spans="1:10" x14ac:dyDescent="0.25">
      <c r="A28" s="18">
        <v>329</v>
      </c>
      <c r="B28" s="24" t="s">
        <v>42</v>
      </c>
      <c r="C28" s="25" t="s">
        <v>16</v>
      </c>
      <c r="D28" s="85">
        <v>0.6583</v>
      </c>
      <c r="E28" s="22">
        <v>241.89</v>
      </c>
      <c r="F28" s="87"/>
      <c r="G28" s="23">
        <f t="shared" si="1"/>
        <v>0</v>
      </c>
      <c r="I28" s="59"/>
      <c r="J28" s="60"/>
    </row>
    <row r="29" spans="1:10" x14ac:dyDescent="0.25">
      <c r="A29" s="18">
        <v>324</v>
      </c>
      <c r="B29" s="24">
        <v>99406</v>
      </c>
      <c r="C29" s="25" t="s">
        <v>17</v>
      </c>
      <c r="D29" s="83">
        <v>0.28029999999999999</v>
      </c>
      <c r="E29" s="22">
        <v>241.89</v>
      </c>
      <c r="F29" s="87"/>
      <c r="G29" s="23">
        <f t="shared" si="1"/>
        <v>0</v>
      </c>
      <c r="I29" s="18"/>
      <c r="J29" s="33">
        <f t="shared" si="0"/>
        <v>0</v>
      </c>
    </row>
    <row r="30" spans="1:10" ht="15.75" thickBot="1" x14ac:dyDescent="0.3">
      <c r="A30" s="26">
        <v>324</v>
      </c>
      <c r="B30" s="27">
        <v>99407</v>
      </c>
      <c r="C30" s="28" t="s">
        <v>17</v>
      </c>
      <c r="D30" s="83">
        <v>0.28029999999999999</v>
      </c>
      <c r="E30" s="22">
        <v>241.89</v>
      </c>
      <c r="F30" s="88"/>
      <c r="G30" s="23">
        <f t="shared" si="1"/>
        <v>0</v>
      </c>
      <c r="I30" s="26"/>
      <c r="J30" s="34">
        <f t="shared" si="0"/>
        <v>0</v>
      </c>
    </row>
    <row r="31" spans="1:10" ht="16.5" thickTop="1" thickBot="1" x14ac:dyDescent="0.3">
      <c r="B31" s="1"/>
      <c r="C31" s="6" t="s">
        <v>55</v>
      </c>
      <c r="D31" s="7"/>
      <c r="E31" s="76"/>
      <c r="F31" s="64"/>
      <c r="G31" s="10">
        <f>SUM(G5:G30)</f>
        <v>0</v>
      </c>
      <c r="I31" s="8"/>
      <c r="J31" s="10">
        <f>SUM(J5:J30)</f>
        <v>0</v>
      </c>
    </row>
    <row r="32" spans="1:10" ht="45.75" customHeight="1" thickTop="1" thickBot="1" x14ac:dyDescent="0.3">
      <c r="A32" s="115" t="s">
        <v>65</v>
      </c>
      <c r="B32" s="115"/>
      <c r="C32" s="115"/>
      <c r="D32" s="115"/>
      <c r="E32" s="115"/>
      <c r="F32" s="115"/>
      <c r="G32" s="115"/>
      <c r="H32" s="115"/>
    </row>
    <row r="33" spans="1:10" ht="30.75" thickTop="1" x14ac:dyDescent="0.25">
      <c r="A33" s="12">
        <v>840</v>
      </c>
      <c r="B33" s="13" t="s">
        <v>29</v>
      </c>
      <c r="C33" s="14" t="s">
        <v>50</v>
      </c>
      <c r="D33" s="15">
        <v>0.80389999999999995</v>
      </c>
      <c r="E33" s="93">
        <v>241.89</v>
      </c>
      <c r="F33" s="65"/>
      <c r="G33" s="17">
        <f>D33*E33*F33</f>
        <v>0</v>
      </c>
      <c r="I33" s="95"/>
      <c r="J33" s="96"/>
    </row>
    <row r="34" spans="1:10" ht="30" x14ac:dyDescent="0.25">
      <c r="A34" s="18">
        <v>841</v>
      </c>
      <c r="B34" s="24" t="s">
        <v>29</v>
      </c>
      <c r="C34" s="25" t="s">
        <v>49</v>
      </c>
      <c r="D34" s="21">
        <v>0.80389999999999995</v>
      </c>
      <c r="E34" s="72">
        <v>241.89</v>
      </c>
      <c r="F34" s="62"/>
      <c r="G34" s="23">
        <f>D34*E34*F34</f>
        <v>0</v>
      </c>
      <c r="I34" s="95"/>
      <c r="J34" s="96"/>
    </row>
    <row r="35" spans="1:10" ht="30" x14ac:dyDescent="0.25">
      <c r="A35" s="18">
        <v>842</v>
      </c>
      <c r="B35" s="24" t="s">
        <v>29</v>
      </c>
      <c r="C35" s="25" t="s">
        <v>51</v>
      </c>
      <c r="D35" s="21">
        <v>0.80389999999999995</v>
      </c>
      <c r="E35" s="72">
        <v>241.89</v>
      </c>
      <c r="F35" s="62"/>
      <c r="G35" s="23">
        <f t="shared" ref="G35:G52" si="3">D35*E35*F35</f>
        <v>0</v>
      </c>
      <c r="I35" s="95"/>
      <c r="J35" s="96"/>
    </row>
    <row r="36" spans="1:10" ht="30.75" thickBot="1" x14ac:dyDescent="0.3">
      <c r="A36" s="18">
        <v>843</v>
      </c>
      <c r="B36" s="27" t="s">
        <v>29</v>
      </c>
      <c r="C36" s="28" t="s">
        <v>52</v>
      </c>
      <c r="D36" s="21">
        <v>0.80389999999999995</v>
      </c>
      <c r="E36" s="72">
        <v>241.89</v>
      </c>
      <c r="F36" s="73"/>
      <c r="G36" s="31">
        <f t="shared" si="3"/>
        <v>0</v>
      </c>
      <c r="I36" s="95"/>
      <c r="J36" s="96"/>
    </row>
    <row r="37" spans="1:10" ht="30.75" thickTop="1" x14ac:dyDescent="0.25">
      <c r="A37" s="12">
        <v>840</v>
      </c>
      <c r="B37" s="13" t="s">
        <v>29</v>
      </c>
      <c r="C37" s="14" t="s">
        <v>57</v>
      </c>
      <c r="D37" s="15">
        <v>1.1762999999999999</v>
      </c>
      <c r="E37" s="16">
        <v>241.89</v>
      </c>
      <c r="F37" s="65"/>
      <c r="G37" s="17">
        <f t="shared" si="3"/>
        <v>0</v>
      </c>
      <c r="I37" s="95"/>
      <c r="J37" s="96"/>
    </row>
    <row r="38" spans="1:10" ht="30" x14ac:dyDescent="0.25">
      <c r="A38" s="18">
        <v>841</v>
      </c>
      <c r="B38" s="24" t="s">
        <v>29</v>
      </c>
      <c r="C38" s="25" t="s">
        <v>58</v>
      </c>
      <c r="D38" s="21">
        <v>1.1762999999999999</v>
      </c>
      <c r="E38" s="72">
        <v>241.89</v>
      </c>
      <c r="F38" s="62"/>
      <c r="G38" s="23">
        <f t="shared" si="3"/>
        <v>0</v>
      </c>
      <c r="I38" s="95"/>
      <c r="J38" s="96"/>
    </row>
    <row r="39" spans="1:10" ht="30" x14ac:dyDescent="0.25">
      <c r="A39" s="18">
        <v>842</v>
      </c>
      <c r="B39" s="24" t="s">
        <v>29</v>
      </c>
      <c r="C39" s="25" t="s">
        <v>59</v>
      </c>
      <c r="D39" s="21">
        <v>1.1762999999999999</v>
      </c>
      <c r="E39" s="72">
        <v>241.89</v>
      </c>
      <c r="F39" s="62"/>
      <c r="G39" s="23">
        <f t="shared" si="3"/>
        <v>0</v>
      </c>
      <c r="I39" s="95"/>
      <c r="J39" s="96"/>
    </row>
    <row r="40" spans="1:10" ht="30" x14ac:dyDescent="0.25">
      <c r="A40" s="18">
        <v>843</v>
      </c>
      <c r="B40" s="24" t="s">
        <v>29</v>
      </c>
      <c r="C40" s="25" t="s">
        <v>60</v>
      </c>
      <c r="D40" s="21">
        <v>1.1762999999999999</v>
      </c>
      <c r="E40" s="72">
        <v>241.89</v>
      </c>
      <c r="F40" s="62"/>
      <c r="G40" s="23">
        <f t="shared" si="3"/>
        <v>0</v>
      </c>
      <c r="I40" s="95"/>
      <c r="J40" s="96"/>
    </row>
    <row r="41" spans="1:10" ht="30" x14ac:dyDescent="0.25">
      <c r="A41" s="18">
        <v>840</v>
      </c>
      <c r="B41" s="24" t="s">
        <v>29</v>
      </c>
      <c r="C41" s="25" t="s">
        <v>61</v>
      </c>
      <c r="D41" s="21">
        <v>1.3832</v>
      </c>
      <c r="E41" s="72">
        <v>241.89</v>
      </c>
      <c r="F41" s="62"/>
      <c r="G41" s="23">
        <f t="shared" si="3"/>
        <v>0</v>
      </c>
      <c r="I41" s="95"/>
      <c r="J41" s="96"/>
    </row>
    <row r="42" spans="1:10" ht="30" x14ac:dyDescent="0.25">
      <c r="A42" s="18">
        <v>841</v>
      </c>
      <c r="B42" s="24" t="s">
        <v>29</v>
      </c>
      <c r="C42" s="25" t="s">
        <v>62</v>
      </c>
      <c r="D42" s="21">
        <v>1.3832</v>
      </c>
      <c r="E42" s="72">
        <v>241.89</v>
      </c>
      <c r="F42" s="62"/>
      <c r="G42" s="23">
        <f t="shared" si="3"/>
        <v>0</v>
      </c>
      <c r="I42" s="95"/>
      <c r="J42" s="96"/>
    </row>
    <row r="43" spans="1:10" ht="30" x14ac:dyDescent="0.25">
      <c r="A43" s="18">
        <v>842</v>
      </c>
      <c r="B43" s="24" t="s">
        <v>29</v>
      </c>
      <c r="C43" s="25" t="s">
        <v>63</v>
      </c>
      <c r="D43" s="21">
        <v>1.3832</v>
      </c>
      <c r="E43" s="72">
        <v>241.89</v>
      </c>
      <c r="F43" s="62"/>
      <c r="G43" s="23">
        <f t="shared" si="3"/>
        <v>0</v>
      </c>
      <c r="I43" s="95"/>
      <c r="J43" s="96"/>
    </row>
    <row r="44" spans="1:10" ht="30.75" thickBot="1" x14ac:dyDescent="0.3">
      <c r="A44" s="26">
        <v>843</v>
      </c>
      <c r="B44" s="27" t="s">
        <v>29</v>
      </c>
      <c r="C44" s="28" t="s">
        <v>64</v>
      </c>
      <c r="D44" s="21">
        <v>1.3832</v>
      </c>
      <c r="E44" s="30">
        <v>241.89</v>
      </c>
      <c r="F44" s="73"/>
      <c r="G44" s="31">
        <f t="shared" si="3"/>
        <v>0</v>
      </c>
      <c r="I44" s="95"/>
      <c r="J44" s="96"/>
    </row>
    <row r="45" spans="1:10" ht="30.75" thickTop="1" x14ac:dyDescent="0.25">
      <c r="A45" s="12">
        <v>840</v>
      </c>
      <c r="B45" s="13" t="s">
        <v>29</v>
      </c>
      <c r="C45" s="14" t="s">
        <v>18</v>
      </c>
      <c r="D45" s="15">
        <v>0.80389999999999995</v>
      </c>
      <c r="E45" s="94">
        <v>241.89</v>
      </c>
      <c r="F45" s="65"/>
      <c r="G45" s="17">
        <f t="shared" si="3"/>
        <v>0</v>
      </c>
      <c r="I45" s="95"/>
      <c r="J45" s="96"/>
    </row>
    <row r="46" spans="1:10" ht="30" x14ac:dyDescent="0.25">
      <c r="A46" s="18">
        <v>841</v>
      </c>
      <c r="B46" s="24" t="s">
        <v>29</v>
      </c>
      <c r="C46" s="25" t="s">
        <v>19</v>
      </c>
      <c r="D46" s="21">
        <v>0.80389999999999995</v>
      </c>
      <c r="E46" s="72">
        <v>241.89</v>
      </c>
      <c r="F46" s="62"/>
      <c r="G46" s="23">
        <f t="shared" si="3"/>
        <v>0</v>
      </c>
      <c r="I46" s="95"/>
      <c r="J46" s="96"/>
    </row>
    <row r="47" spans="1:10" ht="30" x14ac:dyDescent="0.25">
      <c r="A47" s="18">
        <v>842</v>
      </c>
      <c r="B47" s="24" t="s">
        <v>29</v>
      </c>
      <c r="C47" s="25" t="s">
        <v>20</v>
      </c>
      <c r="D47" s="21">
        <v>0.80389999999999995</v>
      </c>
      <c r="E47" s="72">
        <v>241.89</v>
      </c>
      <c r="F47" s="62"/>
      <c r="G47" s="23">
        <f t="shared" si="3"/>
        <v>0</v>
      </c>
      <c r="I47" s="95"/>
      <c r="J47" s="96"/>
    </row>
    <row r="48" spans="1:10" ht="30" x14ac:dyDescent="0.25">
      <c r="A48" s="18">
        <v>843</v>
      </c>
      <c r="B48" s="24" t="s">
        <v>29</v>
      </c>
      <c r="C48" s="25" t="s">
        <v>21</v>
      </c>
      <c r="D48" s="21">
        <v>0.80389999999999995</v>
      </c>
      <c r="E48" s="72">
        <v>241.89</v>
      </c>
      <c r="F48" s="62"/>
      <c r="G48" s="23">
        <f t="shared" si="3"/>
        <v>0</v>
      </c>
      <c r="I48" s="95"/>
      <c r="J48" s="96"/>
    </row>
    <row r="49" spans="1:10" ht="30" x14ac:dyDescent="0.25">
      <c r="A49" s="18">
        <v>840</v>
      </c>
      <c r="B49" s="24" t="s">
        <v>30</v>
      </c>
      <c r="C49" s="25" t="s">
        <v>22</v>
      </c>
      <c r="D49" s="21">
        <v>0.80389999999999995</v>
      </c>
      <c r="E49" s="72">
        <v>241.89</v>
      </c>
      <c r="F49" s="62"/>
      <c r="G49" s="23">
        <f t="shared" si="3"/>
        <v>0</v>
      </c>
      <c r="I49" s="95"/>
      <c r="J49" s="96"/>
    </row>
    <row r="50" spans="1:10" ht="30" x14ac:dyDescent="0.25">
      <c r="A50" s="18">
        <v>841</v>
      </c>
      <c r="B50" s="24" t="s">
        <v>30</v>
      </c>
      <c r="C50" s="25" t="s">
        <v>23</v>
      </c>
      <c r="D50" s="21">
        <v>0.80389999999999995</v>
      </c>
      <c r="E50" s="72">
        <v>241.89</v>
      </c>
      <c r="F50" s="62"/>
      <c r="G50" s="23">
        <f t="shared" si="3"/>
        <v>0</v>
      </c>
      <c r="I50" s="95"/>
      <c r="J50" s="96"/>
    </row>
    <row r="51" spans="1:10" ht="30" x14ac:dyDescent="0.25">
      <c r="A51" s="18">
        <v>842</v>
      </c>
      <c r="B51" s="24" t="s">
        <v>30</v>
      </c>
      <c r="C51" s="25" t="s">
        <v>24</v>
      </c>
      <c r="D51" s="21">
        <v>0.80389999999999995</v>
      </c>
      <c r="E51" s="72">
        <v>241.89</v>
      </c>
      <c r="F51" s="62"/>
      <c r="G51" s="23">
        <f t="shared" si="3"/>
        <v>0</v>
      </c>
      <c r="I51" s="95"/>
      <c r="J51" s="96"/>
    </row>
    <row r="52" spans="1:10" ht="30.75" thickBot="1" x14ac:dyDescent="0.3">
      <c r="A52" s="26">
        <v>843</v>
      </c>
      <c r="B52" s="27" t="s">
        <v>30</v>
      </c>
      <c r="C52" s="28" t="s">
        <v>25</v>
      </c>
      <c r="D52" s="29">
        <v>0.80389999999999995</v>
      </c>
      <c r="E52" s="72">
        <v>241.89</v>
      </c>
      <c r="F52" s="63"/>
      <c r="G52" s="31">
        <f t="shared" si="3"/>
        <v>0</v>
      </c>
      <c r="I52" s="95"/>
      <c r="J52" s="96"/>
    </row>
    <row r="53" spans="1:10" ht="16.5" thickTop="1" thickBot="1" x14ac:dyDescent="0.3">
      <c r="C53" s="11" t="s">
        <v>55</v>
      </c>
      <c r="D53" s="4"/>
      <c r="E53" s="5"/>
      <c r="F53" s="66"/>
      <c r="G53" s="9">
        <f>SUM(G33:G52)</f>
        <v>0</v>
      </c>
      <c r="I53" s="95"/>
      <c r="J53" s="96"/>
    </row>
    <row r="54" spans="1:10" ht="15.75" thickTop="1" x14ac:dyDescent="0.25"/>
    <row r="56" spans="1:10" x14ac:dyDescent="0.25">
      <c r="G56" s="116"/>
      <c r="H56" s="116"/>
      <c r="I56" s="116"/>
      <c r="J56" s="3"/>
    </row>
  </sheetData>
  <mergeCells count="3">
    <mergeCell ref="A32:H32"/>
    <mergeCell ref="G56:I56"/>
    <mergeCell ref="C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56"/>
  <sheetViews>
    <sheetView zoomScale="80" zoomScaleNormal="80" workbookViewId="0">
      <selection activeCell="L47" sqref="L47"/>
    </sheetView>
  </sheetViews>
  <sheetFormatPr defaultColWidth="8.85546875" defaultRowHeight="15" x14ac:dyDescent="0.25"/>
  <cols>
    <col min="2" max="2" width="13.42578125" customWidth="1"/>
    <col min="3" max="3" width="45.42578125" customWidth="1"/>
    <col min="5" max="5" width="24.140625" customWidth="1"/>
    <col min="6" max="6" width="11.7109375" customWidth="1"/>
    <col min="7" max="7" width="15.140625" customWidth="1"/>
    <col min="9" max="9" width="14.85546875" customWidth="1"/>
    <col min="10" max="10" width="16.140625" customWidth="1"/>
    <col min="12" max="12" width="25.7109375" customWidth="1"/>
    <col min="13" max="13" width="21.7109375" customWidth="1"/>
  </cols>
  <sheetData>
    <row r="2" spans="1:13" ht="18.75" x14ac:dyDescent="0.3">
      <c r="C2" s="111" t="s">
        <v>76</v>
      </c>
      <c r="D2" s="112"/>
      <c r="E2" s="112"/>
      <c r="F2" s="113"/>
      <c r="G2" s="114"/>
    </row>
    <row r="4" spans="1:13" ht="45.75" thickBot="1" x14ac:dyDescent="0.3">
      <c r="A4" s="2" t="s">
        <v>48</v>
      </c>
      <c r="B4" s="2" t="s">
        <v>0</v>
      </c>
      <c r="C4" s="2" t="s">
        <v>1</v>
      </c>
      <c r="D4" s="2" t="s">
        <v>2</v>
      </c>
      <c r="E4" s="92" t="s">
        <v>77</v>
      </c>
      <c r="F4" s="2" t="s">
        <v>54</v>
      </c>
      <c r="G4" s="2" t="s">
        <v>4</v>
      </c>
      <c r="I4" s="2" t="s">
        <v>53</v>
      </c>
      <c r="J4" s="2" t="s">
        <v>4</v>
      </c>
    </row>
    <row r="5" spans="1:13" ht="15.75" thickTop="1" x14ac:dyDescent="0.25">
      <c r="A5" s="12">
        <v>324</v>
      </c>
      <c r="B5" s="13" t="s">
        <v>37</v>
      </c>
      <c r="C5" s="14" t="s">
        <v>11</v>
      </c>
      <c r="D5" s="15">
        <v>0.28029999999999999</v>
      </c>
      <c r="E5" s="74">
        <v>202.16</v>
      </c>
      <c r="F5" s="67"/>
      <c r="G5" s="17">
        <f>D5*E5*F5</f>
        <v>0</v>
      </c>
      <c r="I5" s="12"/>
      <c r="J5" s="32">
        <f t="shared" ref="J5:J30" si="0">D5*E5*I5*0.9</f>
        <v>0</v>
      </c>
      <c r="L5" s="35" t="s">
        <v>66</v>
      </c>
      <c r="M5" s="32">
        <f>SUM(G31,G53)</f>
        <v>0</v>
      </c>
    </row>
    <row r="6" spans="1:13" ht="15.75" thickBot="1" x14ac:dyDescent="0.3">
      <c r="A6" s="18">
        <v>324</v>
      </c>
      <c r="B6" s="19" t="s">
        <v>43</v>
      </c>
      <c r="C6" s="20" t="s">
        <v>44</v>
      </c>
      <c r="D6" s="21">
        <v>0.28029999999999999</v>
      </c>
      <c r="E6" s="22">
        <v>202.16</v>
      </c>
      <c r="F6" s="68"/>
      <c r="G6" s="23">
        <f t="shared" ref="G6:G30" si="1">D6*E6*F6</f>
        <v>0</v>
      </c>
      <c r="I6" s="18"/>
      <c r="J6" s="33">
        <f t="shared" si="0"/>
        <v>0</v>
      </c>
      <c r="L6" s="36" t="s">
        <v>67</v>
      </c>
      <c r="M6" s="34">
        <f>SUM(J31,J53)</f>
        <v>0</v>
      </c>
    </row>
    <row r="7" spans="1:13" ht="16.5" thickTop="1" thickBot="1" x14ac:dyDescent="0.3">
      <c r="A7" s="18">
        <v>324</v>
      </c>
      <c r="B7" s="24" t="s">
        <v>36</v>
      </c>
      <c r="C7" s="25" t="s">
        <v>10</v>
      </c>
      <c r="D7" s="21">
        <v>0.28029999999999999</v>
      </c>
      <c r="E7" s="22">
        <v>202.16</v>
      </c>
      <c r="F7" s="68"/>
      <c r="G7" s="23">
        <f t="shared" si="1"/>
        <v>0</v>
      </c>
      <c r="I7" s="18"/>
      <c r="J7" s="33">
        <f t="shared" si="0"/>
        <v>0</v>
      </c>
      <c r="L7" s="37" t="s">
        <v>56</v>
      </c>
      <c r="M7" s="38">
        <f>SUM(M5:M6)</f>
        <v>0</v>
      </c>
    </row>
    <row r="8" spans="1:13" ht="15.75" thickTop="1" x14ac:dyDescent="0.25">
      <c r="A8" s="18">
        <v>323</v>
      </c>
      <c r="B8" s="24" t="s">
        <v>35</v>
      </c>
      <c r="C8" s="25" t="s">
        <v>8</v>
      </c>
      <c r="D8" s="21">
        <v>0.89649999999999996</v>
      </c>
      <c r="E8" s="22">
        <v>202.16</v>
      </c>
      <c r="F8" s="68"/>
      <c r="G8" s="23">
        <f t="shared" si="1"/>
        <v>0</v>
      </c>
      <c r="I8" s="18"/>
      <c r="J8" s="33">
        <f t="shared" si="0"/>
        <v>0</v>
      </c>
    </row>
    <row r="9" spans="1:13" x14ac:dyDescent="0.25">
      <c r="A9" s="18">
        <v>323</v>
      </c>
      <c r="B9" s="24" t="s">
        <v>28</v>
      </c>
      <c r="C9" s="25" t="s">
        <v>9</v>
      </c>
      <c r="D9" s="21">
        <v>1.0344</v>
      </c>
      <c r="E9" s="22">
        <v>202.16</v>
      </c>
      <c r="F9" s="68"/>
      <c r="G9" s="23">
        <f t="shared" si="1"/>
        <v>0</v>
      </c>
      <c r="I9" s="18"/>
      <c r="J9" s="33">
        <f t="shared" si="0"/>
        <v>0</v>
      </c>
    </row>
    <row r="10" spans="1:13" x14ac:dyDescent="0.25">
      <c r="A10" s="18">
        <v>315</v>
      </c>
      <c r="B10" s="24" t="s">
        <v>26</v>
      </c>
      <c r="C10" s="25" t="s">
        <v>5</v>
      </c>
      <c r="D10" s="21">
        <v>0.62060000000000004</v>
      </c>
      <c r="E10" s="22">
        <v>202.16</v>
      </c>
      <c r="F10" s="68"/>
      <c r="G10" s="23">
        <f t="shared" si="1"/>
        <v>0</v>
      </c>
      <c r="I10" s="18"/>
      <c r="J10" s="33">
        <f t="shared" si="0"/>
        <v>0</v>
      </c>
    </row>
    <row r="11" spans="1:13" x14ac:dyDescent="0.25">
      <c r="A11" s="18">
        <v>316</v>
      </c>
      <c r="B11" s="24" t="s">
        <v>27</v>
      </c>
      <c r="C11" s="25" t="s">
        <v>6</v>
      </c>
      <c r="D11" s="21">
        <v>0.82750000000000001</v>
      </c>
      <c r="E11" s="22">
        <v>202.16</v>
      </c>
      <c r="F11" s="68"/>
      <c r="G11" s="23">
        <f t="shared" si="1"/>
        <v>0</v>
      </c>
      <c r="I11" s="18"/>
      <c r="J11" s="33">
        <f t="shared" si="0"/>
        <v>0</v>
      </c>
    </row>
    <row r="12" spans="1:13" x14ac:dyDescent="0.25">
      <c r="A12" s="18">
        <v>324</v>
      </c>
      <c r="B12" s="24" t="s">
        <v>45</v>
      </c>
      <c r="C12" s="25" t="s">
        <v>46</v>
      </c>
      <c r="D12" s="21">
        <v>0.28029999999999999</v>
      </c>
      <c r="E12" s="22">
        <v>202.16</v>
      </c>
      <c r="F12" s="68"/>
      <c r="G12" s="23">
        <f t="shared" si="1"/>
        <v>0</v>
      </c>
      <c r="I12" s="18"/>
      <c r="J12" s="33">
        <f t="shared" si="0"/>
        <v>0</v>
      </c>
    </row>
    <row r="13" spans="1:13" x14ac:dyDescent="0.25">
      <c r="A13" s="18">
        <v>317</v>
      </c>
      <c r="B13" s="24" t="s">
        <v>31</v>
      </c>
      <c r="C13" s="25" t="s">
        <v>74</v>
      </c>
      <c r="D13" s="21">
        <v>0.62060000000000004</v>
      </c>
      <c r="E13" s="22">
        <v>202.16</v>
      </c>
      <c r="F13" s="68"/>
      <c r="G13" s="23">
        <f t="shared" si="1"/>
        <v>0</v>
      </c>
      <c r="I13" s="59"/>
      <c r="J13" s="60"/>
    </row>
    <row r="14" spans="1:13" x14ac:dyDescent="0.25">
      <c r="A14" s="18">
        <v>317</v>
      </c>
      <c r="B14" s="24">
        <v>90847</v>
      </c>
      <c r="C14" s="25" t="s">
        <v>75</v>
      </c>
      <c r="D14" s="69">
        <v>1.2413000000000001</v>
      </c>
      <c r="E14" s="22">
        <v>202.16</v>
      </c>
      <c r="F14" s="68"/>
      <c r="G14" s="23">
        <f t="shared" si="1"/>
        <v>0</v>
      </c>
      <c r="I14" s="59"/>
      <c r="J14" s="60"/>
    </row>
    <row r="15" spans="1:13" ht="32.25" customHeight="1" x14ac:dyDescent="0.25">
      <c r="A15" s="18">
        <v>318</v>
      </c>
      <c r="B15" s="24" t="s">
        <v>32</v>
      </c>
      <c r="C15" s="25" t="s">
        <v>7</v>
      </c>
      <c r="D15" s="21">
        <v>0.32069999999999999</v>
      </c>
      <c r="E15" s="22">
        <v>202.16</v>
      </c>
      <c r="F15" s="68"/>
      <c r="G15" s="23">
        <f t="shared" si="1"/>
        <v>0</v>
      </c>
      <c r="I15" s="18"/>
      <c r="J15" s="33">
        <f t="shared" si="0"/>
        <v>0</v>
      </c>
    </row>
    <row r="16" spans="1:13" x14ac:dyDescent="0.25">
      <c r="A16" s="18">
        <v>318</v>
      </c>
      <c r="B16" s="24">
        <v>90849</v>
      </c>
      <c r="C16" s="25" t="s">
        <v>47</v>
      </c>
      <c r="D16" s="21">
        <v>0.32069999999999999</v>
      </c>
      <c r="E16" s="22">
        <v>202.16</v>
      </c>
      <c r="F16" s="68"/>
      <c r="G16" s="23">
        <f t="shared" si="1"/>
        <v>0</v>
      </c>
      <c r="I16" s="18"/>
      <c r="J16" s="33">
        <f t="shared" si="0"/>
        <v>0</v>
      </c>
    </row>
    <row r="17" spans="1:10" ht="30" x14ac:dyDescent="0.25">
      <c r="A17" s="18">
        <v>322</v>
      </c>
      <c r="B17" s="24" t="s">
        <v>34</v>
      </c>
      <c r="C17" s="25" t="s">
        <v>72</v>
      </c>
      <c r="D17" s="21">
        <v>0.23580000000000001</v>
      </c>
      <c r="E17" s="22">
        <v>202.16</v>
      </c>
      <c r="F17" s="68"/>
      <c r="G17" s="23">
        <f t="shared" si="1"/>
        <v>0</v>
      </c>
      <c r="I17" s="59"/>
      <c r="J17" s="60"/>
    </row>
    <row r="18" spans="1:10" ht="30" x14ac:dyDescent="0.25">
      <c r="A18" s="18">
        <v>322</v>
      </c>
      <c r="B18" s="24" t="s">
        <v>34</v>
      </c>
      <c r="C18" s="25" t="s">
        <v>73</v>
      </c>
      <c r="D18" s="21">
        <v>0.1179</v>
      </c>
      <c r="E18" s="22">
        <v>202.16</v>
      </c>
      <c r="F18" s="68"/>
      <c r="G18" s="23">
        <f t="shared" si="1"/>
        <v>0</v>
      </c>
      <c r="I18" s="59"/>
      <c r="J18" s="60"/>
    </row>
    <row r="19" spans="1:10" ht="45" x14ac:dyDescent="0.25">
      <c r="A19" s="18">
        <v>322</v>
      </c>
      <c r="B19" s="24" t="s">
        <v>33</v>
      </c>
      <c r="C19" s="25" t="s">
        <v>70</v>
      </c>
      <c r="D19" s="21">
        <v>0.23580000000000001</v>
      </c>
      <c r="E19" s="22">
        <v>202.16</v>
      </c>
      <c r="F19" s="68"/>
      <c r="G19" s="23">
        <f t="shared" si="1"/>
        <v>0</v>
      </c>
      <c r="I19" s="59"/>
      <c r="J19" s="60"/>
    </row>
    <row r="20" spans="1:10" ht="30" x14ac:dyDescent="0.25">
      <c r="A20" s="18">
        <v>322</v>
      </c>
      <c r="B20" s="24" t="s">
        <v>33</v>
      </c>
      <c r="C20" s="25" t="s">
        <v>71</v>
      </c>
      <c r="D20" s="21">
        <v>0.1179</v>
      </c>
      <c r="E20" s="22">
        <v>202.16</v>
      </c>
      <c r="F20" s="68"/>
      <c r="G20" s="23">
        <f t="shared" si="1"/>
        <v>0</v>
      </c>
      <c r="I20" s="59"/>
      <c r="J20" s="60"/>
    </row>
    <row r="21" spans="1:10" ht="30" x14ac:dyDescent="0.25">
      <c r="A21" s="18">
        <v>322</v>
      </c>
      <c r="B21" s="24" t="s">
        <v>38</v>
      </c>
      <c r="C21" s="25" t="s">
        <v>12</v>
      </c>
      <c r="D21" s="21">
        <v>0.82750000000000001</v>
      </c>
      <c r="E21" s="22">
        <v>202.16</v>
      </c>
      <c r="F21" s="68"/>
      <c r="G21" s="23">
        <f t="shared" si="1"/>
        <v>0</v>
      </c>
      <c r="I21" s="59"/>
      <c r="J21" s="60"/>
    </row>
    <row r="22" spans="1:10" x14ac:dyDescent="0.25">
      <c r="A22" s="18">
        <v>490</v>
      </c>
      <c r="B22" s="24">
        <v>90882</v>
      </c>
      <c r="C22" s="25" t="s">
        <v>13</v>
      </c>
      <c r="D22" s="21">
        <v>9.6500000000000002E-2</v>
      </c>
      <c r="E22" s="22">
        <v>202.16</v>
      </c>
      <c r="F22" s="68"/>
      <c r="G22" s="23">
        <f t="shared" si="1"/>
        <v>0</v>
      </c>
      <c r="I22" s="59"/>
      <c r="J22" s="60"/>
    </row>
    <row r="23" spans="1:10" x14ac:dyDescent="0.25">
      <c r="A23" s="18">
        <v>490</v>
      </c>
      <c r="B23" s="24" t="s">
        <v>39</v>
      </c>
      <c r="C23" s="78" t="s">
        <v>78</v>
      </c>
      <c r="D23" s="69">
        <v>0.15920000000000001</v>
      </c>
      <c r="E23" s="22">
        <v>202.16</v>
      </c>
      <c r="F23" s="68"/>
      <c r="G23" s="23">
        <f t="shared" si="1"/>
        <v>0</v>
      </c>
      <c r="I23" s="59"/>
      <c r="J23" s="60"/>
    </row>
    <row r="24" spans="1:10" x14ac:dyDescent="0.25">
      <c r="A24" s="18">
        <v>321</v>
      </c>
      <c r="B24" s="24" t="s">
        <v>79</v>
      </c>
      <c r="C24" s="78" t="s">
        <v>81</v>
      </c>
      <c r="D24" s="69">
        <v>0.4</v>
      </c>
      <c r="E24" s="22">
        <v>202.16</v>
      </c>
      <c r="F24" s="68"/>
      <c r="G24" s="23">
        <f t="shared" si="1"/>
        <v>0</v>
      </c>
      <c r="I24" s="59"/>
      <c r="J24" s="60"/>
    </row>
    <row r="25" spans="1:10" x14ac:dyDescent="0.25">
      <c r="A25" s="18">
        <v>312</v>
      </c>
      <c r="B25" s="24" t="s">
        <v>80</v>
      </c>
      <c r="C25" s="78" t="s">
        <v>82</v>
      </c>
      <c r="D25" s="69">
        <v>5.7927</v>
      </c>
      <c r="E25" s="22">
        <v>202.16</v>
      </c>
      <c r="F25" s="68"/>
      <c r="G25" s="23">
        <f t="shared" si="1"/>
        <v>0</v>
      </c>
      <c r="I25" s="59"/>
      <c r="J25" s="60"/>
    </row>
    <row r="26" spans="1:10" x14ac:dyDescent="0.25">
      <c r="A26" s="18">
        <v>327</v>
      </c>
      <c r="B26" s="24" t="s">
        <v>40</v>
      </c>
      <c r="C26" s="25" t="s">
        <v>14</v>
      </c>
      <c r="D26" s="21">
        <v>0.60929999999999995</v>
      </c>
      <c r="E26" s="22">
        <v>202.16</v>
      </c>
      <c r="F26" s="68"/>
      <c r="G26" s="23">
        <f t="shared" si="1"/>
        <v>0</v>
      </c>
      <c r="I26" s="59"/>
      <c r="J26" s="60"/>
    </row>
    <row r="27" spans="1:10" x14ac:dyDescent="0.25">
      <c r="A27" s="18">
        <v>328</v>
      </c>
      <c r="B27" s="24" t="s">
        <v>41</v>
      </c>
      <c r="C27" s="25" t="s">
        <v>15</v>
      </c>
      <c r="D27" s="21">
        <v>0.49370000000000003</v>
      </c>
      <c r="E27" s="22">
        <v>202.16</v>
      </c>
      <c r="F27" s="68"/>
      <c r="G27" s="23">
        <f t="shared" si="1"/>
        <v>0</v>
      </c>
      <c r="I27" s="59"/>
      <c r="J27" s="60"/>
    </row>
    <row r="28" spans="1:10" x14ac:dyDescent="0.25">
      <c r="A28" s="18">
        <v>329</v>
      </c>
      <c r="B28" s="24" t="s">
        <v>42</v>
      </c>
      <c r="C28" s="25" t="s">
        <v>16</v>
      </c>
      <c r="D28" s="21">
        <v>0.6583</v>
      </c>
      <c r="E28" s="22">
        <v>202.16</v>
      </c>
      <c r="F28" s="68"/>
      <c r="G28" s="23">
        <f t="shared" si="1"/>
        <v>0</v>
      </c>
      <c r="I28" s="59"/>
      <c r="J28" s="60"/>
    </row>
    <row r="29" spans="1:10" x14ac:dyDescent="0.25">
      <c r="A29" s="18">
        <v>324</v>
      </c>
      <c r="B29" s="24">
        <v>99406</v>
      </c>
      <c r="C29" s="25" t="s">
        <v>17</v>
      </c>
      <c r="D29" s="77">
        <v>0.28029999999999999</v>
      </c>
      <c r="E29" s="22">
        <v>202.16</v>
      </c>
      <c r="F29" s="68"/>
      <c r="G29" s="23">
        <f t="shared" si="1"/>
        <v>0</v>
      </c>
      <c r="I29" s="18"/>
      <c r="J29" s="33">
        <f t="shared" si="0"/>
        <v>0</v>
      </c>
    </row>
    <row r="30" spans="1:10" ht="15.75" thickBot="1" x14ac:dyDescent="0.3">
      <c r="A30" s="26">
        <v>324</v>
      </c>
      <c r="B30" s="27">
        <v>99407</v>
      </c>
      <c r="C30" s="28" t="s">
        <v>17</v>
      </c>
      <c r="D30" s="21">
        <v>0.28029999999999999</v>
      </c>
      <c r="E30" s="22">
        <v>202.16</v>
      </c>
      <c r="F30" s="68"/>
      <c r="G30" s="31">
        <f t="shared" si="1"/>
        <v>0</v>
      </c>
      <c r="I30" s="26"/>
      <c r="J30" s="34">
        <f t="shared" si="0"/>
        <v>0</v>
      </c>
    </row>
    <row r="31" spans="1:10" ht="16.5" thickTop="1" thickBot="1" x14ac:dyDescent="0.3">
      <c r="B31" s="1"/>
      <c r="C31" s="6" t="s">
        <v>55</v>
      </c>
      <c r="D31" s="7"/>
      <c r="E31" s="76"/>
      <c r="F31" s="5"/>
      <c r="G31" s="10">
        <f>SUM(G5:G30)</f>
        <v>0</v>
      </c>
      <c r="I31" s="8"/>
      <c r="J31" s="10">
        <f>SUM(J5:J30)</f>
        <v>0</v>
      </c>
    </row>
    <row r="32" spans="1:10" ht="45.75" customHeight="1" thickTop="1" thickBot="1" x14ac:dyDescent="0.3">
      <c r="A32" s="117" t="s">
        <v>65</v>
      </c>
      <c r="B32" s="117"/>
      <c r="C32" s="117"/>
      <c r="D32" s="117"/>
      <c r="E32" s="117"/>
      <c r="F32" s="117"/>
      <c r="G32" s="117"/>
      <c r="H32" s="118"/>
    </row>
    <row r="33" spans="1:10" ht="30.75" thickTop="1" x14ac:dyDescent="0.25">
      <c r="A33" s="12">
        <v>840</v>
      </c>
      <c r="B33" s="89" t="s">
        <v>29</v>
      </c>
      <c r="C33" s="90" t="s">
        <v>50</v>
      </c>
      <c r="D33" s="21">
        <v>0.80389999999999995</v>
      </c>
      <c r="E33" s="74">
        <v>202.16</v>
      </c>
      <c r="F33" s="71"/>
      <c r="G33" s="91">
        <f t="shared" ref="G33:G52" si="2">D33*E33*F33</f>
        <v>0</v>
      </c>
      <c r="H33" s="98"/>
      <c r="I33" s="95"/>
      <c r="J33" s="96"/>
    </row>
    <row r="34" spans="1:10" ht="30" x14ac:dyDescent="0.25">
      <c r="A34" s="18">
        <v>841</v>
      </c>
      <c r="B34" s="24" t="s">
        <v>29</v>
      </c>
      <c r="C34" s="25" t="s">
        <v>49</v>
      </c>
      <c r="D34" s="21">
        <v>0.80389999999999995</v>
      </c>
      <c r="E34" s="74">
        <v>202.16</v>
      </c>
      <c r="F34" s="68"/>
      <c r="G34" s="23">
        <f t="shared" si="2"/>
        <v>0</v>
      </c>
      <c r="I34" s="95"/>
      <c r="J34" s="96"/>
    </row>
    <row r="35" spans="1:10" ht="30" x14ac:dyDescent="0.25">
      <c r="A35" s="18">
        <v>842</v>
      </c>
      <c r="B35" s="24" t="s">
        <v>29</v>
      </c>
      <c r="C35" s="25" t="s">
        <v>51</v>
      </c>
      <c r="D35" s="21">
        <v>0.80389999999999995</v>
      </c>
      <c r="E35" s="74">
        <v>202.16</v>
      </c>
      <c r="F35" s="68"/>
      <c r="G35" s="23">
        <f t="shared" si="2"/>
        <v>0</v>
      </c>
      <c r="I35" s="95"/>
      <c r="J35" s="96"/>
    </row>
    <row r="36" spans="1:10" ht="30.75" thickBot="1" x14ac:dyDescent="0.3">
      <c r="A36" s="18">
        <v>843</v>
      </c>
      <c r="B36" s="27" t="s">
        <v>29</v>
      </c>
      <c r="C36" s="28" t="s">
        <v>52</v>
      </c>
      <c r="D36" s="21">
        <v>0.80389999999999995</v>
      </c>
      <c r="E36" s="94">
        <v>202.16</v>
      </c>
      <c r="F36" s="75"/>
      <c r="G36" s="31">
        <f t="shared" si="2"/>
        <v>0</v>
      </c>
      <c r="I36" s="95"/>
      <c r="J36" s="96"/>
    </row>
    <row r="37" spans="1:10" ht="30.75" thickTop="1" x14ac:dyDescent="0.25">
      <c r="A37" s="12">
        <v>840</v>
      </c>
      <c r="B37" s="13" t="s">
        <v>29</v>
      </c>
      <c r="C37" s="14" t="s">
        <v>57</v>
      </c>
      <c r="D37" s="15">
        <v>1.1762999999999999</v>
      </c>
      <c r="E37" s="16">
        <v>202.16</v>
      </c>
      <c r="F37" s="71"/>
      <c r="G37" s="17">
        <f t="shared" si="2"/>
        <v>0</v>
      </c>
      <c r="I37" s="95"/>
      <c r="J37" s="96"/>
    </row>
    <row r="38" spans="1:10" ht="30" x14ac:dyDescent="0.25">
      <c r="A38" s="18">
        <v>841</v>
      </c>
      <c r="B38" s="24" t="s">
        <v>29</v>
      </c>
      <c r="C38" s="25" t="s">
        <v>58</v>
      </c>
      <c r="D38" s="21">
        <v>1.1762999999999999</v>
      </c>
      <c r="E38" s="74">
        <v>202.16</v>
      </c>
      <c r="F38" s="68"/>
      <c r="G38" s="23">
        <f t="shared" si="2"/>
        <v>0</v>
      </c>
      <c r="I38" s="95"/>
      <c r="J38" s="96"/>
    </row>
    <row r="39" spans="1:10" ht="30" x14ac:dyDescent="0.25">
      <c r="A39" s="18">
        <v>842</v>
      </c>
      <c r="B39" s="24" t="s">
        <v>29</v>
      </c>
      <c r="C39" s="25" t="s">
        <v>59</v>
      </c>
      <c r="D39" s="21">
        <v>1.1762999999999999</v>
      </c>
      <c r="E39" s="74">
        <v>202.16</v>
      </c>
      <c r="F39" s="68"/>
      <c r="G39" s="23">
        <f t="shared" si="2"/>
        <v>0</v>
      </c>
      <c r="I39" s="95"/>
      <c r="J39" s="96"/>
    </row>
    <row r="40" spans="1:10" ht="30" x14ac:dyDescent="0.25">
      <c r="A40" s="18">
        <v>843</v>
      </c>
      <c r="B40" s="24" t="s">
        <v>29</v>
      </c>
      <c r="C40" s="25" t="s">
        <v>60</v>
      </c>
      <c r="D40" s="21">
        <v>1.1762999999999999</v>
      </c>
      <c r="E40" s="74">
        <v>202.16</v>
      </c>
      <c r="F40" s="68"/>
      <c r="G40" s="23">
        <f t="shared" si="2"/>
        <v>0</v>
      </c>
      <c r="I40" s="95"/>
      <c r="J40" s="96"/>
    </row>
    <row r="41" spans="1:10" ht="30" x14ac:dyDescent="0.25">
      <c r="A41" s="18">
        <v>840</v>
      </c>
      <c r="B41" s="24" t="s">
        <v>29</v>
      </c>
      <c r="C41" s="25" t="s">
        <v>61</v>
      </c>
      <c r="D41" s="21">
        <v>1.3832</v>
      </c>
      <c r="E41" s="74">
        <v>202.16</v>
      </c>
      <c r="F41" s="68"/>
      <c r="G41" s="23">
        <f t="shared" si="2"/>
        <v>0</v>
      </c>
      <c r="I41" s="95"/>
      <c r="J41" s="96"/>
    </row>
    <row r="42" spans="1:10" ht="30" x14ac:dyDescent="0.25">
      <c r="A42" s="18">
        <v>841</v>
      </c>
      <c r="B42" s="24" t="s">
        <v>29</v>
      </c>
      <c r="C42" s="25" t="s">
        <v>62</v>
      </c>
      <c r="D42" s="21">
        <v>1.3832</v>
      </c>
      <c r="E42" s="74">
        <v>202.16</v>
      </c>
      <c r="F42" s="68"/>
      <c r="G42" s="23">
        <f t="shared" si="2"/>
        <v>0</v>
      </c>
      <c r="I42" s="95"/>
      <c r="J42" s="96"/>
    </row>
    <row r="43" spans="1:10" ht="30" x14ac:dyDescent="0.25">
      <c r="A43" s="18">
        <v>842</v>
      </c>
      <c r="B43" s="24" t="s">
        <v>29</v>
      </c>
      <c r="C43" s="25" t="s">
        <v>63</v>
      </c>
      <c r="D43" s="21">
        <v>1.3832</v>
      </c>
      <c r="E43" s="74">
        <v>202.16</v>
      </c>
      <c r="F43" s="68"/>
      <c r="G43" s="23">
        <f t="shared" si="2"/>
        <v>0</v>
      </c>
      <c r="I43" s="95"/>
      <c r="J43" s="96"/>
    </row>
    <row r="44" spans="1:10" ht="30.75" thickBot="1" x14ac:dyDescent="0.3">
      <c r="A44" s="26">
        <v>843</v>
      </c>
      <c r="B44" s="27" t="s">
        <v>29</v>
      </c>
      <c r="C44" s="28" t="s">
        <v>64</v>
      </c>
      <c r="D44" s="21">
        <v>1.3832</v>
      </c>
      <c r="E44" s="30">
        <v>202.16</v>
      </c>
      <c r="F44" s="75"/>
      <c r="G44" s="31">
        <f t="shared" si="2"/>
        <v>0</v>
      </c>
      <c r="I44" s="95"/>
      <c r="J44" s="96"/>
    </row>
    <row r="45" spans="1:10" ht="30.75" thickTop="1" x14ac:dyDescent="0.25">
      <c r="A45" s="12">
        <v>840</v>
      </c>
      <c r="B45" s="13" t="s">
        <v>29</v>
      </c>
      <c r="C45" s="14" t="s">
        <v>18</v>
      </c>
      <c r="D45" s="15">
        <v>0.80389999999999995</v>
      </c>
      <c r="E45" s="74">
        <v>202.16</v>
      </c>
      <c r="F45" s="71"/>
      <c r="G45" s="17">
        <f t="shared" si="2"/>
        <v>0</v>
      </c>
      <c r="I45" s="95"/>
      <c r="J45" s="96"/>
    </row>
    <row r="46" spans="1:10" ht="30" x14ac:dyDescent="0.25">
      <c r="A46" s="18">
        <v>841</v>
      </c>
      <c r="B46" s="24" t="s">
        <v>29</v>
      </c>
      <c r="C46" s="25" t="s">
        <v>19</v>
      </c>
      <c r="D46" s="21">
        <v>0.80389999999999995</v>
      </c>
      <c r="E46" s="74">
        <v>202.16</v>
      </c>
      <c r="F46" s="68"/>
      <c r="G46" s="23">
        <f t="shared" si="2"/>
        <v>0</v>
      </c>
      <c r="I46" s="95"/>
      <c r="J46" s="96"/>
    </row>
    <row r="47" spans="1:10" ht="30" x14ac:dyDescent="0.25">
      <c r="A47" s="18">
        <v>842</v>
      </c>
      <c r="B47" s="24" t="s">
        <v>29</v>
      </c>
      <c r="C47" s="25" t="s">
        <v>20</v>
      </c>
      <c r="D47" s="21">
        <v>0.80389999999999995</v>
      </c>
      <c r="E47" s="74">
        <v>202.16</v>
      </c>
      <c r="F47" s="68"/>
      <c r="G47" s="23">
        <f t="shared" si="2"/>
        <v>0</v>
      </c>
      <c r="I47" s="95"/>
      <c r="J47" s="96"/>
    </row>
    <row r="48" spans="1:10" ht="30" x14ac:dyDescent="0.25">
      <c r="A48" s="18">
        <v>843</v>
      </c>
      <c r="B48" s="24" t="s">
        <v>29</v>
      </c>
      <c r="C48" s="25" t="s">
        <v>21</v>
      </c>
      <c r="D48" s="21">
        <v>0.80389999999999995</v>
      </c>
      <c r="E48" s="74">
        <v>202.16</v>
      </c>
      <c r="F48" s="68"/>
      <c r="G48" s="23">
        <f t="shared" si="2"/>
        <v>0</v>
      </c>
      <c r="I48" s="95"/>
      <c r="J48" s="96"/>
    </row>
    <row r="49" spans="1:10" ht="30" x14ac:dyDescent="0.25">
      <c r="A49" s="18">
        <v>840</v>
      </c>
      <c r="B49" s="24" t="s">
        <v>30</v>
      </c>
      <c r="C49" s="25" t="s">
        <v>22</v>
      </c>
      <c r="D49" s="21">
        <v>0.80389999999999995</v>
      </c>
      <c r="E49" s="74">
        <v>202.16</v>
      </c>
      <c r="F49" s="68"/>
      <c r="G49" s="23">
        <f t="shared" si="2"/>
        <v>0</v>
      </c>
      <c r="I49" s="95"/>
      <c r="J49" s="96"/>
    </row>
    <row r="50" spans="1:10" ht="30" x14ac:dyDescent="0.25">
      <c r="A50" s="18">
        <v>841</v>
      </c>
      <c r="B50" s="24" t="s">
        <v>30</v>
      </c>
      <c r="C50" s="25" t="s">
        <v>23</v>
      </c>
      <c r="D50" s="21">
        <v>0.80389999999999995</v>
      </c>
      <c r="E50" s="74">
        <v>202.16</v>
      </c>
      <c r="F50" s="68"/>
      <c r="G50" s="23">
        <f t="shared" si="2"/>
        <v>0</v>
      </c>
      <c r="I50" s="95"/>
      <c r="J50" s="96"/>
    </row>
    <row r="51" spans="1:10" ht="30" x14ac:dyDescent="0.25">
      <c r="A51" s="18">
        <v>842</v>
      </c>
      <c r="B51" s="24" t="s">
        <v>30</v>
      </c>
      <c r="C51" s="25" t="s">
        <v>24</v>
      </c>
      <c r="D51" s="21">
        <v>0.80389999999999995</v>
      </c>
      <c r="E51" s="74">
        <v>202.16</v>
      </c>
      <c r="F51" s="68"/>
      <c r="G51" s="23">
        <f t="shared" si="2"/>
        <v>0</v>
      </c>
      <c r="I51" s="95"/>
      <c r="J51" s="96"/>
    </row>
    <row r="52" spans="1:10" ht="30.75" thickBot="1" x14ac:dyDescent="0.3">
      <c r="A52" s="26">
        <v>843</v>
      </c>
      <c r="B52" s="27" t="s">
        <v>30</v>
      </c>
      <c r="C52" s="28" t="s">
        <v>25</v>
      </c>
      <c r="D52" s="29">
        <v>0.80389999999999995</v>
      </c>
      <c r="E52" s="74">
        <v>202.16</v>
      </c>
      <c r="F52" s="75"/>
      <c r="G52" s="31">
        <f t="shared" si="2"/>
        <v>0</v>
      </c>
      <c r="I52" s="95"/>
      <c r="J52" s="96"/>
    </row>
    <row r="53" spans="1:10" ht="16.5" thickTop="1" thickBot="1" x14ac:dyDescent="0.3">
      <c r="C53" s="11" t="s">
        <v>55</v>
      </c>
      <c r="D53" s="4"/>
      <c r="E53" s="5"/>
      <c r="F53" s="4"/>
      <c r="G53" s="9">
        <f>SUM(G33:G52)</f>
        <v>0</v>
      </c>
      <c r="I53" s="95"/>
      <c r="J53" s="96"/>
    </row>
    <row r="54" spans="1:10" ht="15.75" thickTop="1" x14ac:dyDescent="0.25"/>
    <row r="56" spans="1:10" x14ac:dyDescent="0.25">
      <c r="G56" s="116"/>
      <c r="H56" s="116"/>
      <c r="I56" s="116"/>
      <c r="J56" s="3"/>
    </row>
  </sheetData>
  <mergeCells count="4">
    <mergeCell ref="C2:E2"/>
    <mergeCell ref="A32:H32"/>
    <mergeCell ref="G56:I56"/>
    <mergeCell ref="F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46F1D-EB25-438B-8F79-96E6F65F4BDC}">
  <dimension ref="A2:M53"/>
  <sheetViews>
    <sheetView zoomScale="90" zoomScaleNormal="90" workbookViewId="0">
      <selection activeCell="F5" sqref="F5"/>
    </sheetView>
  </sheetViews>
  <sheetFormatPr defaultColWidth="8.85546875" defaultRowHeight="15" x14ac:dyDescent="0.25"/>
  <cols>
    <col min="2" max="2" width="13.42578125" customWidth="1"/>
    <col min="3" max="3" width="45.42578125" customWidth="1"/>
    <col min="5" max="5" width="19.42578125" customWidth="1"/>
    <col min="6" max="6" width="11.7109375" style="61" customWidth="1"/>
    <col min="7" max="7" width="15.140625" customWidth="1"/>
    <col min="9" max="9" width="14.85546875" customWidth="1"/>
    <col min="10" max="10" width="16.140625" customWidth="1"/>
    <col min="12" max="12" width="25.7109375" customWidth="1"/>
    <col min="13" max="13" width="21.7109375" customWidth="1"/>
  </cols>
  <sheetData>
    <row r="2" spans="1:13" ht="18.75" x14ac:dyDescent="0.3">
      <c r="C2" s="111" t="s">
        <v>83</v>
      </c>
      <c r="D2" s="112"/>
      <c r="E2" s="112"/>
      <c r="F2" s="102"/>
      <c r="G2" s="102"/>
    </row>
    <row r="4" spans="1:13" ht="45.75" thickBot="1" x14ac:dyDescent="0.3">
      <c r="A4" s="2" t="s">
        <v>48</v>
      </c>
      <c r="B4" s="2" t="s">
        <v>0</v>
      </c>
      <c r="C4" s="2" t="s">
        <v>1</v>
      </c>
      <c r="D4" s="2" t="s">
        <v>2</v>
      </c>
      <c r="E4" s="2" t="s">
        <v>3</v>
      </c>
      <c r="F4" s="2" t="s">
        <v>54</v>
      </c>
      <c r="G4" s="2" t="s">
        <v>4</v>
      </c>
      <c r="I4" s="2" t="s">
        <v>53</v>
      </c>
      <c r="J4" s="2" t="s">
        <v>4</v>
      </c>
    </row>
    <row r="5" spans="1:13" ht="15.75" thickTop="1" x14ac:dyDescent="0.25">
      <c r="A5" s="12">
        <v>324</v>
      </c>
      <c r="B5" s="13" t="s">
        <v>37</v>
      </c>
      <c r="C5" s="14" t="s">
        <v>11</v>
      </c>
      <c r="D5" s="82">
        <v>0.28029999999999999</v>
      </c>
      <c r="E5" s="93">
        <v>283.02</v>
      </c>
      <c r="F5" s="86"/>
      <c r="G5" s="17">
        <f>D5*E5*F5</f>
        <v>0</v>
      </c>
      <c r="I5" s="12"/>
      <c r="J5" s="32">
        <f t="shared" ref="J5:J27" si="0">D5*E5*I5*0.9</f>
        <v>0</v>
      </c>
      <c r="L5" s="35" t="s">
        <v>66</v>
      </c>
      <c r="M5" s="32">
        <f>SUM(G28,G50)</f>
        <v>0</v>
      </c>
    </row>
    <row r="6" spans="1:13" ht="15.75" thickBot="1" x14ac:dyDescent="0.3">
      <c r="A6" s="18">
        <v>324</v>
      </c>
      <c r="B6" s="19" t="s">
        <v>43</v>
      </c>
      <c r="C6" s="20" t="s">
        <v>44</v>
      </c>
      <c r="D6" s="83">
        <v>0.28029999999999999</v>
      </c>
      <c r="E6" s="22">
        <v>283.02</v>
      </c>
      <c r="F6" s="87"/>
      <c r="G6" s="23">
        <f t="shared" ref="G6:G27" si="1">D6*E6*F6</f>
        <v>0</v>
      </c>
      <c r="I6" s="18"/>
      <c r="J6" s="33">
        <f t="shared" si="0"/>
        <v>0</v>
      </c>
      <c r="L6" s="36" t="s">
        <v>67</v>
      </c>
      <c r="M6" s="34">
        <f>SUM(J28,J50)</f>
        <v>0</v>
      </c>
    </row>
    <row r="7" spans="1:13" ht="16.5" thickTop="1" thickBot="1" x14ac:dyDescent="0.3">
      <c r="A7" s="18">
        <v>324</v>
      </c>
      <c r="B7" s="24" t="s">
        <v>36</v>
      </c>
      <c r="C7" s="25" t="s">
        <v>10</v>
      </c>
      <c r="D7" s="83">
        <v>0.28029999999999999</v>
      </c>
      <c r="E7" s="22">
        <v>283.02</v>
      </c>
      <c r="F7" s="87"/>
      <c r="G7" s="23">
        <f t="shared" si="1"/>
        <v>0</v>
      </c>
      <c r="I7" s="18"/>
      <c r="J7" s="33">
        <f t="shared" si="0"/>
        <v>0</v>
      </c>
      <c r="L7" s="37" t="s">
        <v>56</v>
      </c>
      <c r="M7" s="38">
        <f>SUM(M5:M6)</f>
        <v>0</v>
      </c>
    </row>
    <row r="8" spans="1:13" ht="15.75" thickTop="1" x14ac:dyDescent="0.25">
      <c r="A8" s="18">
        <v>323</v>
      </c>
      <c r="B8" s="24" t="s">
        <v>35</v>
      </c>
      <c r="C8" s="25" t="s">
        <v>8</v>
      </c>
      <c r="D8" s="83">
        <v>0.89649999999999996</v>
      </c>
      <c r="E8" s="22">
        <v>283.02</v>
      </c>
      <c r="F8" s="87"/>
      <c r="G8" s="23">
        <f t="shared" si="1"/>
        <v>0</v>
      </c>
      <c r="I8" s="18"/>
      <c r="J8" s="33">
        <f t="shared" si="0"/>
        <v>0</v>
      </c>
    </row>
    <row r="9" spans="1:13" x14ac:dyDescent="0.25">
      <c r="A9" s="18">
        <v>323</v>
      </c>
      <c r="B9" s="24" t="s">
        <v>28</v>
      </c>
      <c r="C9" s="25" t="s">
        <v>9</v>
      </c>
      <c r="D9" s="83">
        <v>1.0344</v>
      </c>
      <c r="E9" s="22">
        <v>283.02</v>
      </c>
      <c r="F9" s="87"/>
      <c r="G9" s="23">
        <f t="shared" si="1"/>
        <v>0</v>
      </c>
      <c r="I9" s="18"/>
      <c r="J9" s="33">
        <f t="shared" si="0"/>
        <v>0</v>
      </c>
    </row>
    <row r="10" spans="1:13" x14ac:dyDescent="0.25">
      <c r="A10" s="18">
        <v>315</v>
      </c>
      <c r="B10" s="24" t="s">
        <v>26</v>
      </c>
      <c r="C10" s="25" t="s">
        <v>5</v>
      </c>
      <c r="D10" s="83">
        <v>0.62060000000000004</v>
      </c>
      <c r="E10" s="22">
        <v>283.02</v>
      </c>
      <c r="F10" s="87"/>
      <c r="G10" s="23">
        <f t="shared" si="1"/>
        <v>0</v>
      </c>
      <c r="I10" s="18"/>
      <c r="J10" s="33">
        <f t="shared" si="0"/>
        <v>0</v>
      </c>
    </row>
    <row r="11" spans="1:13" x14ac:dyDescent="0.25">
      <c r="A11" s="18">
        <v>316</v>
      </c>
      <c r="B11" s="24" t="s">
        <v>27</v>
      </c>
      <c r="C11" s="25" t="s">
        <v>6</v>
      </c>
      <c r="D11" s="83">
        <v>0.82750000000000001</v>
      </c>
      <c r="E11" s="22">
        <v>283.02</v>
      </c>
      <c r="F11" s="87"/>
      <c r="G11" s="23">
        <f t="shared" si="1"/>
        <v>0</v>
      </c>
      <c r="I11" s="18"/>
      <c r="J11" s="33">
        <f t="shared" si="0"/>
        <v>0</v>
      </c>
    </row>
    <row r="12" spans="1:13" x14ac:dyDescent="0.25">
      <c r="A12" s="18">
        <v>324</v>
      </c>
      <c r="B12" s="24" t="s">
        <v>45</v>
      </c>
      <c r="C12" s="25" t="s">
        <v>46</v>
      </c>
      <c r="D12" s="83">
        <v>0.28029999999999999</v>
      </c>
      <c r="E12" s="22">
        <v>283.02</v>
      </c>
      <c r="F12" s="87"/>
      <c r="G12" s="23">
        <f t="shared" si="1"/>
        <v>0</v>
      </c>
      <c r="I12" s="18"/>
      <c r="J12" s="33">
        <f t="shared" si="0"/>
        <v>0</v>
      </c>
    </row>
    <row r="13" spans="1:13" x14ac:dyDescent="0.25">
      <c r="A13" s="18">
        <v>317</v>
      </c>
      <c r="B13" s="24" t="s">
        <v>31</v>
      </c>
      <c r="C13" s="25" t="s">
        <v>74</v>
      </c>
      <c r="D13" s="83">
        <v>0.62060000000000004</v>
      </c>
      <c r="E13" s="22">
        <v>283.02</v>
      </c>
      <c r="F13" s="87"/>
      <c r="G13" s="23">
        <f t="shared" si="1"/>
        <v>0</v>
      </c>
      <c r="I13" s="59"/>
      <c r="J13" s="60"/>
    </row>
    <row r="14" spans="1:13" x14ac:dyDescent="0.25">
      <c r="A14" s="18">
        <v>317</v>
      </c>
      <c r="B14" s="24">
        <v>90847</v>
      </c>
      <c r="C14" s="25" t="s">
        <v>75</v>
      </c>
      <c r="D14" s="84">
        <v>1.2413000000000001</v>
      </c>
      <c r="E14" s="22">
        <v>283.02</v>
      </c>
      <c r="F14" s="87"/>
      <c r="G14" s="23">
        <f t="shared" si="1"/>
        <v>0</v>
      </c>
      <c r="I14" s="59"/>
      <c r="J14" s="60"/>
    </row>
    <row r="15" spans="1:13" ht="32.25" customHeight="1" x14ac:dyDescent="0.25">
      <c r="A15" s="18">
        <v>318</v>
      </c>
      <c r="B15" s="24" t="s">
        <v>32</v>
      </c>
      <c r="C15" s="25" t="s">
        <v>7</v>
      </c>
      <c r="D15" s="83">
        <v>0.32069999999999999</v>
      </c>
      <c r="E15" s="22">
        <v>283.02</v>
      </c>
      <c r="F15" s="87"/>
      <c r="G15" s="23">
        <f t="shared" si="1"/>
        <v>0</v>
      </c>
      <c r="I15" s="18"/>
      <c r="J15" s="33">
        <f t="shared" si="0"/>
        <v>0</v>
      </c>
    </row>
    <row r="16" spans="1:13" x14ac:dyDescent="0.25">
      <c r="A16" s="18">
        <v>318</v>
      </c>
      <c r="B16" s="24">
        <v>90849</v>
      </c>
      <c r="C16" s="25" t="s">
        <v>47</v>
      </c>
      <c r="D16" s="83">
        <v>0.32069999999999999</v>
      </c>
      <c r="E16" s="22">
        <v>283.02</v>
      </c>
      <c r="F16" s="87"/>
      <c r="G16" s="23">
        <f t="shared" si="1"/>
        <v>0</v>
      </c>
      <c r="I16" s="18"/>
      <c r="J16" s="33">
        <f t="shared" si="0"/>
        <v>0</v>
      </c>
    </row>
    <row r="17" spans="1:10" ht="30" x14ac:dyDescent="0.25">
      <c r="A17" s="18">
        <v>322</v>
      </c>
      <c r="B17" s="24" t="s">
        <v>34</v>
      </c>
      <c r="C17" s="25" t="s">
        <v>72</v>
      </c>
      <c r="D17" s="83">
        <v>0.23580000000000001</v>
      </c>
      <c r="E17" s="22">
        <v>283.02</v>
      </c>
      <c r="F17" s="87"/>
      <c r="G17" s="23">
        <f t="shared" si="1"/>
        <v>0</v>
      </c>
      <c r="I17" s="59"/>
      <c r="J17" s="60"/>
    </row>
    <row r="18" spans="1:10" ht="30" x14ac:dyDescent="0.25">
      <c r="A18" s="18">
        <v>322</v>
      </c>
      <c r="B18" s="24" t="s">
        <v>34</v>
      </c>
      <c r="C18" s="25" t="s">
        <v>73</v>
      </c>
      <c r="D18" s="83">
        <v>0.1179</v>
      </c>
      <c r="E18" s="22">
        <v>283.02</v>
      </c>
      <c r="F18" s="87"/>
      <c r="G18" s="23">
        <f t="shared" si="1"/>
        <v>0</v>
      </c>
      <c r="I18" s="59"/>
      <c r="J18" s="60"/>
    </row>
    <row r="19" spans="1:10" ht="45" x14ac:dyDescent="0.25">
      <c r="A19" s="18">
        <v>322</v>
      </c>
      <c r="B19" s="24" t="s">
        <v>33</v>
      </c>
      <c r="C19" s="25" t="s">
        <v>70</v>
      </c>
      <c r="D19" s="83">
        <v>0.23580000000000001</v>
      </c>
      <c r="E19" s="22">
        <v>283.02</v>
      </c>
      <c r="F19" s="87"/>
      <c r="G19" s="23">
        <f t="shared" si="1"/>
        <v>0</v>
      </c>
      <c r="I19" s="59"/>
      <c r="J19" s="60"/>
    </row>
    <row r="20" spans="1:10" ht="30" x14ac:dyDescent="0.25">
      <c r="A20" s="18">
        <v>322</v>
      </c>
      <c r="B20" s="24" t="s">
        <v>33</v>
      </c>
      <c r="C20" s="78" t="s">
        <v>71</v>
      </c>
      <c r="D20" s="84">
        <v>0.1179</v>
      </c>
      <c r="E20" s="22">
        <v>283.02</v>
      </c>
      <c r="F20" s="87"/>
      <c r="G20" s="23">
        <f t="shared" si="1"/>
        <v>0</v>
      </c>
      <c r="I20" s="59"/>
      <c r="J20" s="60"/>
    </row>
    <row r="21" spans="1:10" x14ac:dyDescent="0.25">
      <c r="A21" s="18">
        <v>321</v>
      </c>
      <c r="B21" s="24" t="s">
        <v>79</v>
      </c>
      <c r="C21" s="78" t="s">
        <v>81</v>
      </c>
      <c r="D21" s="84">
        <v>0.4</v>
      </c>
      <c r="E21" s="22">
        <v>283.02</v>
      </c>
      <c r="F21" s="87"/>
      <c r="G21" s="23">
        <f t="shared" si="1"/>
        <v>0</v>
      </c>
      <c r="I21" s="59"/>
      <c r="J21" s="60"/>
    </row>
    <row r="22" spans="1:10" x14ac:dyDescent="0.25">
      <c r="A22" s="18">
        <v>312</v>
      </c>
      <c r="B22" s="24" t="s">
        <v>80</v>
      </c>
      <c r="C22" s="78" t="s">
        <v>82</v>
      </c>
      <c r="D22" s="84">
        <v>5.7927</v>
      </c>
      <c r="E22" s="22">
        <v>283.02</v>
      </c>
      <c r="F22" s="87"/>
      <c r="G22" s="23">
        <f t="shared" si="1"/>
        <v>0</v>
      </c>
      <c r="I22" s="59"/>
      <c r="J22" s="60"/>
    </row>
    <row r="23" spans="1:10" x14ac:dyDescent="0.25">
      <c r="A23" s="18">
        <v>327</v>
      </c>
      <c r="B23" s="24" t="s">
        <v>40</v>
      </c>
      <c r="C23" s="25" t="s">
        <v>14</v>
      </c>
      <c r="D23" s="21">
        <v>0.60929999999999995</v>
      </c>
      <c r="E23" s="22">
        <v>283.02</v>
      </c>
      <c r="F23" s="87"/>
      <c r="G23" s="23">
        <f t="shared" si="1"/>
        <v>0</v>
      </c>
      <c r="I23" s="59"/>
      <c r="J23" s="60"/>
    </row>
    <row r="24" spans="1:10" x14ac:dyDescent="0.25">
      <c r="A24" s="18">
        <v>328</v>
      </c>
      <c r="B24" s="24" t="s">
        <v>41</v>
      </c>
      <c r="C24" s="25" t="s">
        <v>15</v>
      </c>
      <c r="D24" s="83">
        <v>0.49370000000000003</v>
      </c>
      <c r="E24" s="22">
        <v>283.02</v>
      </c>
      <c r="F24" s="87"/>
      <c r="G24" s="23">
        <f t="shared" si="1"/>
        <v>0</v>
      </c>
      <c r="I24" s="59"/>
      <c r="J24" s="60"/>
    </row>
    <row r="25" spans="1:10" x14ac:dyDescent="0.25">
      <c r="A25" s="18">
        <v>329</v>
      </c>
      <c r="B25" s="24" t="s">
        <v>42</v>
      </c>
      <c r="C25" s="25" t="s">
        <v>16</v>
      </c>
      <c r="D25" s="85">
        <v>0.6583</v>
      </c>
      <c r="E25" s="22">
        <v>283.02</v>
      </c>
      <c r="F25" s="87"/>
      <c r="G25" s="23">
        <f t="shared" si="1"/>
        <v>0</v>
      </c>
      <c r="I25" s="59"/>
      <c r="J25" s="60"/>
    </row>
    <row r="26" spans="1:10" x14ac:dyDescent="0.25">
      <c r="A26" s="18">
        <v>324</v>
      </c>
      <c r="B26" s="24">
        <v>99406</v>
      </c>
      <c r="C26" s="25" t="s">
        <v>17</v>
      </c>
      <c r="D26" s="83">
        <v>0.28029999999999999</v>
      </c>
      <c r="E26" s="22">
        <v>283.02</v>
      </c>
      <c r="F26" s="87"/>
      <c r="G26" s="23">
        <f t="shared" si="1"/>
        <v>0</v>
      </c>
      <c r="I26" s="18"/>
      <c r="J26" s="33">
        <f t="shared" si="0"/>
        <v>0</v>
      </c>
    </row>
    <row r="27" spans="1:10" ht="15.75" thickBot="1" x14ac:dyDescent="0.3">
      <c r="A27" s="26">
        <v>324</v>
      </c>
      <c r="B27" s="27">
        <v>99407</v>
      </c>
      <c r="C27" s="28" t="s">
        <v>17</v>
      </c>
      <c r="D27" s="83">
        <v>0.28029999999999999</v>
      </c>
      <c r="E27" s="22">
        <v>283.02</v>
      </c>
      <c r="F27" s="88"/>
      <c r="G27" s="31">
        <f t="shared" si="1"/>
        <v>0</v>
      </c>
      <c r="I27" s="26"/>
      <c r="J27" s="34">
        <f t="shared" si="0"/>
        <v>0</v>
      </c>
    </row>
    <row r="28" spans="1:10" ht="16.5" thickTop="1" thickBot="1" x14ac:dyDescent="0.3">
      <c r="B28" s="1"/>
      <c r="C28" s="6" t="s">
        <v>55</v>
      </c>
      <c r="D28" s="7"/>
      <c r="E28" s="76"/>
      <c r="F28" s="64"/>
      <c r="G28" s="10">
        <f>SUM(G5:G27)</f>
        <v>0</v>
      </c>
      <c r="I28" s="8"/>
      <c r="J28" s="10">
        <f>SUM(J5:J27)</f>
        <v>0</v>
      </c>
    </row>
    <row r="29" spans="1:10" ht="45.75" customHeight="1" thickTop="1" thickBot="1" x14ac:dyDescent="0.3">
      <c r="A29" s="115" t="s">
        <v>65</v>
      </c>
      <c r="B29" s="115"/>
      <c r="C29" s="115"/>
      <c r="D29" s="115"/>
      <c r="E29" s="115"/>
      <c r="F29" s="115"/>
      <c r="G29" s="115"/>
      <c r="H29" s="115"/>
    </row>
    <row r="30" spans="1:10" ht="30.75" thickTop="1" x14ac:dyDescent="0.25">
      <c r="A30" s="12">
        <v>840</v>
      </c>
      <c r="B30" s="13" t="s">
        <v>29</v>
      </c>
      <c r="C30" s="14" t="s">
        <v>50</v>
      </c>
      <c r="D30" s="15">
        <v>0.80389999999999995</v>
      </c>
      <c r="E30" s="93">
        <v>283.02</v>
      </c>
      <c r="F30" s="65"/>
      <c r="G30" s="17">
        <f>D30*E30*F30</f>
        <v>0</v>
      </c>
      <c r="I30" s="95"/>
      <c r="J30" s="96"/>
    </row>
    <row r="31" spans="1:10" ht="30" x14ac:dyDescent="0.25">
      <c r="A31" s="18">
        <v>841</v>
      </c>
      <c r="B31" s="24" t="s">
        <v>29</v>
      </c>
      <c r="C31" s="25" t="s">
        <v>49</v>
      </c>
      <c r="D31" s="21">
        <v>0.80389999999999995</v>
      </c>
      <c r="E31" s="72">
        <v>283.02</v>
      </c>
      <c r="F31" s="62"/>
      <c r="G31" s="23">
        <f>D31*E31*F31</f>
        <v>0</v>
      </c>
      <c r="I31" s="95"/>
      <c r="J31" s="96"/>
    </row>
    <row r="32" spans="1:10" ht="30" x14ac:dyDescent="0.25">
      <c r="A32" s="18">
        <v>842</v>
      </c>
      <c r="B32" s="24" t="s">
        <v>29</v>
      </c>
      <c r="C32" s="25" t="s">
        <v>51</v>
      </c>
      <c r="D32" s="21">
        <v>0.80389999999999995</v>
      </c>
      <c r="E32" s="72">
        <v>283.02</v>
      </c>
      <c r="F32" s="62"/>
      <c r="G32" s="23">
        <f t="shared" ref="G32:G49" si="2">D32*E32*F32</f>
        <v>0</v>
      </c>
      <c r="I32" s="95"/>
      <c r="J32" s="96"/>
    </row>
    <row r="33" spans="1:10" ht="30.75" thickBot="1" x14ac:dyDescent="0.3">
      <c r="A33" s="18">
        <v>843</v>
      </c>
      <c r="B33" s="27" t="s">
        <v>29</v>
      </c>
      <c r="C33" s="28" t="s">
        <v>52</v>
      </c>
      <c r="D33" s="21">
        <v>0.80389999999999995</v>
      </c>
      <c r="E33" s="30">
        <v>283.02</v>
      </c>
      <c r="F33" s="73"/>
      <c r="G33" s="31">
        <f t="shared" si="2"/>
        <v>0</v>
      </c>
      <c r="I33" s="95"/>
      <c r="J33" s="96"/>
    </row>
    <row r="34" spans="1:10" ht="30.75" thickTop="1" x14ac:dyDescent="0.25">
      <c r="A34" s="12">
        <v>840</v>
      </c>
      <c r="B34" s="13" t="s">
        <v>29</v>
      </c>
      <c r="C34" s="14" t="s">
        <v>57</v>
      </c>
      <c r="D34" s="15">
        <v>1.1762999999999999</v>
      </c>
      <c r="E34" s="94">
        <v>283.02</v>
      </c>
      <c r="F34" s="65"/>
      <c r="G34" s="17">
        <f t="shared" si="2"/>
        <v>0</v>
      </c>
      <c r="I34" s="3"/>
      <c r="J34" s="97"/>
    </row>
    <row r="35" spans="1:10" ht="30" x14ac:dyDescent="0.25">
      <c r="A35" s="18">
        <v>841</v>
      </c>
      <c r="B35" s="24" t="s">
        <v>29</v>
      </c>
      <c r="C35" s="25" t="s">
        <v>58</v>
      </c>
      <c r="D35" s="21">
        <v>1.1762999999999999</v>
      </c>
      <c r="E35" s="72">
        <v>283.02</v>
      </c>
      <c r="F35" s="62"/>
      <c r="G35" s="23">
        <f t="shared" si="2"/>
        <v>0</v>
      </c>
      <c r="I35" s="3"/>
      <c r="J35" s="97"/>
    </row>
    <row r="36" spans="1:10" ht="30" x14ac:dyDescent="0.25">
      <c r="A36" s="18">
        <v>842</v>
      </c>
      <c r="B36" s="24" t="s">
        <v>29</v>
      </c>
      <c r="C36" s="25" t="s">
        <v>59</v>
      </c>
      <c r="D36" s="21">
        <v>1.1762999999999999</v>
      </c>
      <c r="E36" s="72">
        <v>283.02</v>
      </c>
      <c r="F36" s="62"/>
      <c r="G36" s="23">
        <f t="shared" si="2"/>
        <v>0</v>
      </c>
      <c r="I36" s="3"/>
      <c r="J36" s="97"/>
    </row>
    <row r="37" spans="1:10" ht="30" x14ac:dyDescent="0.25">
      <c r="A37" s="18">
        <v>843</v>
      </c>
      <c r="B37" s="24" t="s">
        <v>29</v>
      </c>
      <c r="C37" s="25" t="s">
        <v>60</v>
      </c>
      <c r="D37" s="21">
        <v>1.1762999999999999</v>
      </c>
      <c r="E37" s="72">
        <v>283.02</v>
      </c>
      <c r="F37" s="62"/>
      <c r="G37" s="23">
        <f t="shared" si="2"/>
        <v>0</v>
      </c>
      <c r="I37" s="3"/>
      <c r="J37" s="97"/>
    </row>
    <row r="38" spans="1:10" ht="30" x14ac:dyDescent="0.25">
      <c r="A38" s="18">
        <v>840</v>
      </c>
      <c r="B38" s="24" t="s">
        <v>29</v>
      </c>
      <c r="C38" s="25" t="s">
        <v>61</v>
      </c>
      <c r="D38" s="21">
        <v>1.3832</v>
      </c>
      <c r="E38" s="72">
        <v>283.02</v>
      </c>
      <c r="F38" s="62"/>
      <c r="G38" s="23">
        <f t="shared" si="2"/>
        <v>0</v>
      </c>
      <c r="I38" s="3"/>
      <c r="J38" s="97"/>
    </row>
    <row r="39" spans="1:10" ht="30" x14ac:dyDescent="0.25">
      <c r="A39" s="18">
        <v>841</v>
      </c>
      <c r="B39" s="24" t="s">
        <v>29</v>
      </c>
      <c r="C39" s="25" t="s">
        <v>62</v>
      </c>
      <c r="D39" s="21">
        <v>1.3832</v>
      </c>
      <c r="E39" s="72">
        <v>283.02</v>
      </c>
      <c r="F39" s="62"/>
      <c r="G39" s="23">
        <f t="shared" si="2"/>
        <v>0</v>
      </c>
      <c r="I39" s="3"/>
      <c r="J39" s="97"/>
    </row>
    <row r="40" spans="1:10" ht="30" x14ac:dyDescent="0.25">
      <c r="A40" s="18">
        <v>842</v>
      </c>
      <c r="B40" s="24" t="s">
        <v>29</v>
      </c>
      <c r="C40" s="25" t="s">
        <v>63</v>
      </c>
      <c r="D40" s="21">
        <v>1.3832</v>
      </c>
      <c r="E40" s="72">
        <v>283.02</v>
      </c>
      <c r="F40" s="62"/>
      <c r="G40" s="23">
        <f t="shared" si="2"/>
        <v>0</v>
      </c>
      <c r="I40" s="3"/>
      <c r="J40" s="97"/>
    </row>
    <row r="41" spans="1:10" ht="30.75" thickBot="1" x14ac:dyDescent="0.3">
      <c r="A41" s="26">
        <v>843</v>
      </c>
      <c r="B41" s="27" t="s">
        <v>29</v>
      </c>
      <c r="C41" s="28" t="s">
        <v>64</v>
      </c>
      <c r="D41" s="21">
        <v>1.3832</v>
      </c>
      <c r="E41" s="30">
        <v>283.02</v>
      </c>
      <c r="F41" s="73"/>
      <c r="G41" s="31">
        <f t="shared" si="2"/>
        <v>0</v>
      </c>
      <c r="I41" s="3"/>
      <c r="J41" s="97"/>
    </row>
    <row r="42" spans="1:10" ht="30.75" thickTop="1" x14ac:dyDescent="0.25">
      <c r="A42" s="12">
        <v>840</v>
      </c>
      <c r="B42" s="13" t="s">
        <v>29</v>
      </c>
      <c r="C42" s="14" t="s">
        <v>18</v>
      </c>
      <c r="D42" s="15">
        <v>0.80389999999999995</v>
      </c>
      <c r="E42" s="94">
        <v>283.02</v>
      </c>
      <c r="F42" s="65"/>
      <c r="G42" s="17">
        <f t="shared" si="2"/>
        <v>0</v>
      </c>
      <c r="I42" s="3"/>
      <c r="J42" s="97"/>
    </row>
    <row r="43" spans="1:10" ht="30" x14ac:dyDescent="0.25">
      <c r="A43" s="18">
        <v>841</v>
      </c>
      <c r="B43" s="24" t="s">
        <v>29</v>
      </c>
      <c r="C43" s="25" t="s">
        <v>19</v>
      </c>
      <c r="D43" s="21">
        <v>0.80389999999999995</v>
      </c>
      <c r="E43" s="72">
        <v>283.02</v>
      </c>
      <c r="F43" s="62"/>
      <c r="G43" s="23">
        <f t="shared" si="2"/>
        <v>0</v>
      </c>
      <c r="I43" s="3"/>
      <c r="J43" s="97"/>
    </row>
    <row r="44" spans="1:10" ht="30" x14ac:dyDescent="0.25">
      <c r="A44" s="18">
        <v>842</v>
      </c>
      <c r="B44" s="24" t="s">
        <v>29</v>
      </c>
      <c r="C44" s="25" t="s">
        <v>20</v>
      </c>
      <c r="D44" s="21">
        <v>0.80389999999999995</v>
      </c>
      <c r="E44" s="72">
        <v>283.02</v>
      </c>
      <c r="F44" s="62"/>
      <c r="G44" s="23">
        <f t="shared" si="2"/>
        <v>0</v>
      </c>
      <c r="I44" s="3"/>
      <c r="J44" s="97"/>
    </row>
    <row r="45" spans="1:10" ht="30" x14ac:dyDescent="0.25">
      <c r="A45" s="18">
        <v>843</v>
      </c>
      <c r="B45" s="24" t="s">
        <v>29</v>
      </c>
      <c r="C45" s="25" t="s">
        <v>21</v>
      </c>
      <c r="D45" s="21">
        <v>0.80389999999999995</v>
      </c>
      <c r="E45" s="72">
        <v>283.02</v>
      </c>
      <c r="F45" s="62"/>
      <c r="G45" s="23">
        <f t="shared" si="2"/>
        <v>0</v>
      </c>
      <c r="I45" s="3"/>
      <c r="J45" s="97"/>
    </row>
    <row r="46" spans="1:10" ht="30" x14ac:dyDescent="0.25">
      <c r="A46" s="18">
        <v>840</v>
      </c>
      <c r="B46" s="24" t="s">
        <v>30</v>
      </c>
      <c r="C46" s="25" t="s">
        <v>22</v>
      </c>
      <c r="D46" s="21">
        <v>0.80389999999999995</v>
      </c>
      <c r="E46" s="72">
        <v>283.02</v>
      </c>
      <c r="F46" s="62"/>
      <c r="G46" s="23">
        <f t="shared" si="2"/>
        <v>0</v>
      </c>
      <c r="I46" s="3"/>
      <c r="J46" s="97"/>
    </row>
    <row r="47" spans="1:10" ht="30" x14ac:dyDescent="0.25">
      <c r="A47" s="18">
        <v>841</v>
      </c>
      <c r="B47" s="24" t="s">
        <v>30</v>
      </c>
      <c r="C47" s="25" t="s">
        <v>23</v>
      </c>
      <c r="D47" s="21">
        <v>0.80389999999999995</v>
      </c>
      <c r="E47" s="72">
        <v>283.02</v>
      </c>
      <c r="F47" s="62"/>
      <c r="G47" s="23">
        <f t="shared" si="2"/>
        <v>0</v>
      </c>
      <c r="I47" s="3"/>
      <c r="J47" s="97"/>
    </row>
    <row r="48" spans="1:10" ht="30" x14ac:dyDescent="0.25">
      <c r="A48" s="18">
        <v>842</v>
      </c>
      <c r="B48" s="24" t="s">
        <v>30</v>
      </c>
      <c r="C48" s="25" t="s">
        <v>24</v>
      </c>
      <c r="D48" s="21">
        <v>0.80389999999999995</v>
      </c>
      <c r="E48" s="72">
        <v>283.02</v>
      </c>
      <c r="F48" s="62"/>
      <c r="G48" s="23">
        <f t="shared" si="2"/>
        <v>0</v>
      </c>
      <c r="I48" s="3"/>
      <c r="J48" s="97"/>
    </row>
    <row r="49" spans="1:10" ht="30.75" thickBot="1" x14ac:dyDescent="0.3">
      <c r="A49" s="26">
        <v>843</v>
      </c>
      <c r="B49" s="27" t="s">
        <v>30</v>
      </c>
      <c r="C49" s="28" t="s">
        <v>25</v>
      </c>
      <c r="D49" s="29">
        <v>0.80389999999999995</v>
      </c>
      <c r="E49" s="72">
        <v>283.02</v>
      </c>
      <c r="F49" s="63"/>
      <c r="G49" s="31">
        <f t="shared" si="2"/>
        <v>0</v>
      </c>
      <c r="I49" s="3"/>
      <c r="J49" s="97"/>
    </row>
    <row r="50" spans="1:10" ht="16.5" thickTop="1" thickBot="1" x14ac:dyDescent="0.3">
      <c r="C50" s="11" t="s">
        <v>55</v>
      </c>
      <c r="D50" s="4"/>
      <c r="E50" s="5"/>
      <c r="F50" s="66"/>
      <c r="G50" s="9">
        <f>SUM(G30:G49)</f>
        <v>0</v>
      </c>
      <c r="I50" s="3"/>
      <c r="J50" s="97"/>
    </row>
    <row r="51" spans="1:10" ht="15.75" thickTop="1" x14ac:dyDescent="0.25"/>
    <row r="53" spans="1:10" x14ac:dyDescent="0.25">
      <c r="G53" s="116"/>
      <c r="H53" s="116"/>
      <c r="I53" s="116"/>
      <c r="J53" s="3"/>
    </row>
  </sheetData>
  <mergeCells count="3">
    <mergeCell ref="A29:H29"/>
    <mergeCell ref="G53:I53"/>
    <mergeCell ref="C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822 Upstate</vt:lpstr>
      <vt:lpstr>Off Site Upstate </vt:lpstr>
      <vt:lpstr>822 Downstate</vt:lpstr>
      <vt:lpstr>Off Site Downstate</vt:lpstr>
      <vt:lpstr>Instructions!Print_Area</vt:lpstr>
    </vt:vector>
  </TitlesOfParts>
  <Company>State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higgin01</dc:creator>
  <cp:lastModifiedBy>Frost, Evan (OASAS)</cp:lastModifiedBy>
  <cp:lastPrinted>2015-11-06T12:30:38Z</cp:lastPrinted>
  <dcterms:created xsi:type="dcterms:W3CDTF">2015-08-12T12:18:25Z</dcterms:created>
  <dcterms:modified xsi:type="dcterms:W3CDTF">2024-01-02T14:14:41Z</dcterms:modified>
</cp:coreProperties>
</file>